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10BB4E29-2808-4201-9DDF-08B0F62FB09D}" xr6:coauthVersionLast="40" xr6:coauthVersionMax="40" xr10:uidLastSave="{00000000-0000-0000-0000-000000000000}"/>
  <bookViews>
    <workbookView xWindow="-120" yWindow="-120" windowWidth="25440" windowHeight="15390" activeTab="1" xr2:uid="{00000000-000D-0000-FFFF-FFFF00000000}"/>
  </bookViews>
  <sheets>
    <sheet name="Instructions" sheetId="7" r:id="rId1"/>
    <sheet name="Maps" sheetId="6" r:id="rId2"/>
    <sheet name="Ex1" sheetId="1" r:id="rId3"/>
    <sheet name="Ex2" sheetId="8" r:id="rId4"/>
    <sheet name="Ex3" sheetId="10" r:id="rId5"/>
    <sheet name="Ex4" sheetId="11" r:id="rId6"/>
  </sheets>
  <definedNames>
    <definedName name="Answers">Instructions!$C$2</definedName>
    <definedName name="_xlnm.Print_Area" localSheetId="2">'Ex1'!$A$1:$H$22</definedName>
    <definedName name="_xlnm.Print_Area" localSheetId="3">'Ex2'!$A$1:$O$44</definedName>
    <definedName name="_xlnm.Print_Area" localSheetId="4">'Ex3'!$A$1:$L$26</definedName>
    <definedName name="_xlnm.Print_Area" localSheetId="5">'Ex4'!$A$1:$I$28</definedName>
    <definedName name="_xlnm.Print_Area" localSheetId="1">Maps!$A$1:$S$39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" i="6" l="1"/>
  <c r="D27" i="11" l="1"/>
  <c r="D26" i="11"/>
  <c r="D25" i="11"/>
  <c r="D24" i="11"/>
  <c r="D23" i="11"/>
  <c r="D22" i="11"/>
  <c r="J28" i="6"/>
  <c r="H27" i="11"/>
  <c r="G27" i="11"/>
  <c r="F27" i="11"/>
  <c r="H26" i="11"/>
  <c r="G26" i="11"/>
  <c r="F26" i="11"/>
  <c r="H25" i="11"/>
  <c r="G25" i="11"/>
  <c r="F25" i="11"/>
  <c r="H24" i="11"/>
  <c r="G24" i="11"/>
  <c r="F24" i="11"/>
  <c r="H23" i="11"/>
  <c r="G23" i="11"/>
  <c r="F23" i="11"/>
  <c r="H22" i="11"/>
  <c r="G22" i="11"/>
  <c r="F22" i="11"/>
  <c r="E42" i="8" l="1"/>
  <c r="D42" i="8"/>
  <c r="C42" i="8"/>
  <c r="C43" i="8" s="1"/>
  <c r="E41" i="8"/>
  <c r="D41" i="8"/>
  <c r="C41" i="8"/>
  <c r="E33" i="8"/>
  <c r="E34" i="8" s="1"/>
  <c r="D33" i="8"/>
  <c r="C33" i="8"/>
  <c r="E32" i="8"/>
  <c r="D32" i="8"/>
  <c r="C32" i="8"/>
  <c r="E24" i="8"/>
  <c r="D24" i="8"/>
  <c r="C24" i="8"/>
  <c r="C25" i="8" s="1"/>
  <c r="E23" i="8"/>
  <c r="D23" i="8"/>
  <c r="C23" i="8"/>
  <c r="F24" i="6"/>
  <c r="G24" i="6"/>
  <c r="F25" i="6"/>
  <c r="G25" i="6"/>
  <c r="H25" i="6"/>
  <c r="I25" i="6"/>
  <c r="J25" i="6"/>
  <c r="C26" i="6"/>
  <c r="F26" i="6"/>
  <c r="G26" i="6"/>
  <c r="H26" i="6"/>
  <c r="I26" i="6"/>
  <c r="J26" i="6"/>
  <c r="C27" i="6"/>
  <c r="F27" i="6"/>
  <c r="G27" i="6"/>
  <c r="C28" i="6"/>
  <c r="C29" i="6"/>
  <c r="C30" i="6"/>
  <c r="I30" i="6"/>
  <c r="C31" i="6"/>
  <c r="D31" i="6"/>
  <c r="I31" i="6"/>
  <c r="C32" i="6"/>
  <c r="D32" i="6"/>
  <c r="I32" i="6"/>
  <c r="C33" i="6"/>
  <c r="D33" i="6"/>
  <c r="I33" i="6"/>
  <c r="C34" i="6"/>
  <c r="D34" i="6"/>
  <c r="E34" i="6"/>
  <c r="I34" i="6"/>
  <c r="J34" i="6"/>
  <c r="C35" i="6"/>
  <c r="D35" i="6"/>
  <c r="E35" i="6"/>
  <c r="F35" i="6"/>
  <c r="I35" i="6"/>
  <c r="J35" i="6"/>
  <c r="E43" i="8" l="1"/>
  <c r="F23" i="8"/>
  <c r="D25" i="8"/>
  <c r="F41" i="8"/>
  <c r="D43" i="8"/>
  <c r="E25" i="8"/>
  <c r="C34" i="8"/>
  <c r="F32" i="8"/>
  <c r="D34" i="8"/>
  <c r="F24" i="8"/>
  <c r="F33" i="8"/>
  <c r="F42" i="8"/>
  <c r="G18" i="10" l="1"/>
  <c r="G17" i="10"/>
  <c r="G19" i="10"/>
  <c r="G22" i="10"/>
  <c r="G21" i="10"/>
  <c r="G20" i="10"/>
  <c r="F19" i="10"/>
  <c r="F17" i="10"/>
  <c r="F18" i="10"/>
  <c r="F20" i="10"/>
  <c r="F22" i="10"/>
  <c r="F21" i="10"/>
  <c r="E21" i="10"/>
  <c r="E22" i="10"/>
  <c r="E20" i="10"/>
  <c r="E18" i="10"/>
  <c r="E17" i="10"/>
  <c r="E19" i="10"/>
  <c r="F43" i="8"/>
  <c r="F34" i="8"/>
  <c r="F25" i="8"/>
  <c r="G21" i="1" l="1"/>
  <c r="G20" i="1"/>
  <c r="G19" i="1"/>
</calcChain>
</file>

<file path=xl/sharedStrings.xml><?xml version="1.0" encoding="utf-8"?>
<sst xmlns="http://schemas.openxmlformats.org/spreadsheetml/2006/main" count="227" uniqueCount="124">
  <si>
    <t>Answers</t>
  </si>
  <si>
    <t>C</t>
  </si>
  <si>
    <t>S</t>
  </si>
  <si>
    <t>M</t>
  </si>
  <si>
    <t>M - Mangroves</t>
  </si>
  <si>
    <t>S - Seagrasses</t>
  </si>
  <si>
    <t>C - Coral reefs</t>
  </si>
  <si>
    <t>DB - Drainage Basin</t>
  </si>
  <si>
    <t xml:space="preserve">Coastal zone </t>
  </si>
  <si>
    <t>Ocean</t>
  </si>
  <si>
    <t>Watershed</t>
  </si>
  <si>
    <t>Total count 
(Unit count)</t>
  </si>
  <si>
    <t>Total</t>
  </si>
  <si>
    <t xml:space="preserve"> Pollution Source</t>
  </si>
  <si>
    <t>Wastewater</t>
  </si>
  <si>
    <t>Solid waste</t>
  </si>
  <si>
    <t>Quantity</t>
  </si>
  <si>
    <t>Unit</t>
  </si>
  <si>
    <t xml:space="preserve">Population </t>
  </si>
  <si>
    <r>
      <t>m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/ person / year</t>
    </r>
  </si>
  <si>
    <t>Industry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</si>
  <si>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/ year</t>
    </r>
  </si>
  <si>
    <t>Agriculture</t>
  </si>
  <si>
    <r>
      <t>m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/ year</t>
    </r>
  </si>
  <si>
    <r>
      <t>Population
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/ year)</t>
    </r>
  </si>
  <si>
    <r>
      <t>Industry
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/ year)</t>
    </r>
  </si>
  <si>
    <r>
      <t>Agriculture
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/ year)</t>
    </r>
  </si>
  <si>
    <r>
      <t>Total
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/ year)</t>
    </r>
  </si>
  <si>
    <t>DB1</t>
  </si>
  <si>
    <t>DB2</t>
  </si>
  <si>
    <t>Solid Waste production</t>
  </si>
  <si>
    <t>BOD</t>
  </si>
  <si>
    <t>Mangrove</t>
  </si>
  <si>
    <t>Seagrasses</t>
  </si>
  <si>
    <t>Coral reefs</t>
  </si>
  <si>
    <t>Additional questions: Complete marine spatial plan (how to designate unplanned areas?)</t>
  </si>
  <si>
    <t>Not in designated use area
(Unit count)</t>
  </si>
  <si>
    <t>BOD Production</t>
  </si>
  <si>
    <t>Land border</t>
  </si>
  <si>
    <t>Mangroves</t>
  </si>
  <si>
    <t>Instructions:</t>
  </si>
  <si>
    <t>Marine Protected Area</t>
  </si>
  <si>
    <t>Fishery</t>
  </si>
  <si>
    <t>Port</t>
  </si>
  <si>
    <t>Tourist</t>
  </si>
  <si>
    <t>Fishery
(Unit count)</t>
  </si>
  <si>
    <t>Port
(Unit count)</t>
  </si>
  <si>
    <t>Tourist
(Unit count)</t>
  </si>
  <si>
    <t>Marine Protected Area
(Unit count)</t>
  </si>
  <si>
    <t>Population
(t / year)</t>
  </si>
  <si>
    <t>Industry
(t / year)</t>
  </si>
  <si>
    <t>Agriculture
(t / year)</t>
  </si>
  <si>
    <t>Total
(t / year)</t>
  </si>
  <si>
    <t>Coastal Protection
 (m)</t>
  </si>
  <si>
    <r>
      <t>Habitat 
(m</t>
    </r>
    <r>
      <rPr>
        <b/>
        <vertAlign val="superscript"/>
        <sz val="11"/>
        <color theme="1"/>
        <rFont val="Calibri"/>
        <family val="2"/>
        <scheme val="minor"/>
      </rPr>
      <t xml:space="preserve">3 </t>
    </r>
    <r>
      <rPr>
        <b/>
        <sz val="11"/>
        <color theme="1"/>
        <rFont val="Calibri"/>
        <family val="2"/>
        <scheme val="minor"/>
      </rPr>
      <t>)</t>
    </r>
  </si>
  <si>
    <t xml:space="preserve">   </t>
  </si>
  <si>
    <t xml:space="preserve">Risk Mark </t>
  </si>
  <si>
    <t>Solid waste 
(t / year)</t>
  </si>
  <si>
    <t>BOD 
 (t / year)</t>
  </si>
  <si>
    <r>
      <t>Wastewater
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/ year)</t>
    </r>
  </si>
  <si>
    <t>Question:</t>
  </si>
  <si>
    <t xml:space="preserve">Instructions: </t>
  </si>
  <si>
    <t xml:space="preserve">Ecosystem units </t>
  </si>
  <si>
    <t>How many units of seagrasses are not in designated use area?</t>
  </si>
  <si>
    <t>How many units of coral reefs are protected?</t>
  </si>
  <si>
    <t>Questions:</t>
  </si>
  <si>
    <t>Exercise #4: Account Ecosystem Services (from unprotected ecosystems)</t>
  </si>
  <si>
    <t>2. If you could designate 5 more cells as protected, which would you protect? Why?</t>
  </si>
  <si>
    <t>person</t>
  </si>
  <si>
    <t>t/person/year</t>
  </si>
  <si>
    <t>t/year</t>
  </si>
  <si>
    <t>Table 3 Wastewater Production Table</t>
  </si>
  <si>
    <t>Table 4 Solid Waste Production Table</t>
  </si>
  <si>
    <t>Table 5 BOD Production Table</t>
  </si>
  <si>
    <t xml:space="preserve">Exercise #3: Account the pollutants(wastewater, solid waste, BOD) from Drainage Basins to the ocean. </t>
  </si>
  <si>
    <t xml:space="preserve">Table 6 pollutants from 2 Drainage basins to the ocean </t>
  </si>
  <si>
    <t>Unprotected 
(unit)</t>
  </si>
  <si>
    <r>
      <t>Habitat 
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/ per unit)</t>
    </r>
  </si>
  <si>
    <t>Table 8 Services from unprotected ecosystems</t>
  </si>
  <si>
    <t>Table 1 Cover by use table</t>
  </si>
  <si>
    <r>
      <t xml:space="preserve">2.  For each DB multiply </t>
    </r>
    <r>
      <rPr>
        <b/>
        <sz val="11"/>
        <color theme="1"/>
        <rFont val="Calibri"/>
        <family val="2"/>
        <scheme val="minor"/>
      </rPr>
      <t>UNPROTECTED</t>
    </r>
    <r>
      <rPr>
        <sz val="11"/>
        <color theme="1"/>
        <rFont val="Calibri"/>
        <family val="2"/>
        <scheme val="minor"/>
      </rPr>
      <t xml:space="preserve"> units by service supply per units.</t>
    </r>
  </si>
  <si>
    <t>How many units of mangroves are in the risk of being destroyed by the tourism?</t>
  </si>
  <si>
    <t>Ecosystem types</t>
  </si>
  <si>
    <t>proportion</t>
  </si>
  <si>
    <t>DB1
(65 cells in total)</t>
  </si>
  <si>
    <t>DB2
(55 cells in total)</t>
  </si>
  <si>
    <t>Assumed Flow Boundary</t>
  </si>
  <si>
    <t>Maps for Exercise 1, 2, 3 and 4</t>
  </si>
  <si>
    <t>ESCAP Ocean Accounting Workshop</t>
  </si>
  <si>
    <t>1. Transfer ecosystem types (Figure 1) to appropriate location in use map (Figure 2).</t>
  </si>
  <si>
    <t xml:space="preserve">Exercise #2: Account for the pollutants (wastewater, solid waste, BOD) produced by Population, Industry and Agriculture for both Drainage Basins. </t>
  </si>
  <si>
    <t xml:space="preserve"> Which drainage basin produces most wastewater, solid waste, and BOD? </t>
  </si>
  <si>
    <r>
      <t xml:space="preserve">    E.g. Population in DB1 produced 5000*200 = 1,000,000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wastewater per year.</t>
    </r>
  </si>
  <si>
    <t>3. Calculate national totals for each source for each pollutant.</t>
  </si>
  <si>
    <t>Wastewater production</t>
  </si>
  <si>
    <t xml:space="preserve">    Assume even outflow (each cell in the ocean area gets an equal amount).</t>
  </si>
  <si>
    <t>Ocean area</t>
  </si>
  <si>
    <t xml:space="preserve">       Count number of pollutants for which each ecosystem is "at risk". And fill in the "Risk Mark" column</t>
  </si>
  <si>
    <t>For how many pollutants is each ecosystem type at risk?</t>
  </si>
  <si>
    <t>Threshold</t>
  </si>
  <si>
    <t xml:space="preserve">     e.g. the 3 unprotected mangroves in DB2 can produce 3*40 = 120 T Carbon Sequestration</t>
  </si>
  <si>
    <t>Carbon Sequestration 
(T/ per unit/year)</t>
  </si>
  <si>
    <t>Coastal Protection
 (m / per unit)</t>
  </si>
  <si>
    <t>Carbon Sequestration (T/year)</t>
  </si>
  <si>
    <t>Table 7 Service supply table</t>
  </si>
  <si>
    <t>1. Which at risk ecosystem types provide most services?</t>
  </si>
  <si>
    <r>
      <rPr>
        <b/>
        <sz val="11"/>
        <color theme="1"/>
        <rFont val="Calibri"/>
        <family val="2"/>
        <scheme val="minor"/>
      </rPr>
      <t>Figure 2</t>
    </r>
    <r>
      <rPr>
        <sz val="11"/>
        <color theme="1"/>
        <rFont val="Calibri"/>
        <family val="2"/>
        <scheme val="minor"/>
      </rPr>
      <t xml:space="preserve"> "Use" map</t>
    </r>
  </si>
  <si>
    <r>
      <rPr>
        <b/>
        <sz val="11"/>
        <color theme="1"/>
        <rFont val="Calibri"/>
        <family val="2"/>
        <scheme val="minor"/>
      </rPr>
      <t>Figure 1</t>
    </r>
    <r>
      <rPr>
        <sz val="11"/>
        <color theme="1"/>
        <rFont val="Calibri"/>
        <family val="2"/>
        <scheme val="minor"/>
      </rPr>
      <t xml:space="preserve"> "Cover" map</t>
    </r>
  </si>
  <si>
    <t xml:space="preserve">Exercise #1: Overlay "Cover map"  by "Use map" 
               </t>
  </si>
  <si>
    <t>2. Count number of units of each ecosystem type in each designated use area.</t>
  </si>
  <si>
    <t>1. Multiply population by quantities of wastewater, solid waste and BOD per year.</t>
  </si>
  <si>
    <t>2. Multiply industry and agriculture proportions by total annual output of wastewater, solid waste and BOD.</t>
  </si>
  <si>
    <r>
      <t xml:space="preserve">    E.g. Industry of DB1 produced 100000*0.7 = 70,000 m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wastewater per year.</t>
    </r>
  </si>
  <si>
    <t>1. From your completed Figure 2 from Exercise 1, count the units of each ecosystem type within the DB1 "flow boundary".</t>
  </si>
  <si>
    <t>2. From the pullutant production tables (Tables 3, 4, and 5) in Exercise 2, calculate the amount of pollutant received by each ecosystem type.</t>
  </si>
  <si>
    <r>
      <t>3. Assume ecosystems that get over 180,000 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/ year of wastewater, 600 t/year of solid waste, and 500 t/year of BOD are at risk</t>
    </r>
  </si>
  <si>
    <r>
      <t xml:space="preserve">1. Count the </t>
    </r>
    <r>
      <rPr>
        <b/>
        <sz val="11"/>
        <rFont val="Calibri"/>
        <family val="2"/>
        <scheme val="minor"/>
      </rPr>
      <t xml:space="preserve">UNPROTECTED </t>
    </r>
    <r>
      <rPr>
        <sz val="11"/>
        <rFont val="Calibri"/>
        <family val="2"/>
        <scheme val="minor"/>
      </rPr>
      <t>units of different ecosystem type within the "flow boundary".</t>
    </r>
  </si>
  <si>
    <t>1. If "answers" is set to 1, exercise answers will appear.</t>
  </si>
  <si>
    <t>2. To print, select all tabs and print. Printer setup is appropriate for each tab.</t>
  </si>
  <si>
    <t>Land</t>
  </si>
  <si>
    <t xml:space="preserve">        DB1 flows into 65 cells. Of which 6 are mangrove. Mangrove gets 6/65*1370000 wastewater</t>
  </si>
  <si>
    <t xml:space="preserve">        DB2 flows into 55 cells. Of which 7 are mangrove. Mangrove gets 7/55*2230000 wastewater</t>
  </si>
  <si>
    <t>Table 2a Information of 2 Drainage basins</t>
  </si>
  <si>
    <t>Table 2b Pollution 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</si>
</sst>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 tint="-0.2499465926084170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medium">
        <color rgb="FFFF0000"/>
      </top>
      <bottom style="mediumDashed">
        <color rgb="FFFF0000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medium">
        <color rgb="FFFF0000"/>
      </bottom>
      <diagonal/>
    </border>
    <border>
      <left style="dotted">
        <color rgb="FF00B0F0"/>
      </left>
      <right style="dotted">
        <color rgb="FF00B0F0"/>
      </right>
      <top style="dotted">
        <color rgb="FF00B0F0"/>
      </top>
      <bottom style="dotted">
        <color rgb="FF00B0F0"/>
      </bottom>
      <diagonal/>
    </border>
    <border>
      <left/>
      <right style="dotted">
        <color rgb="FF00B0F0"/>
      </right>
      <top style="dotted">
        <color rgb="FF00B0F0"/>
      </top>
      <bottom style="dotted">
        <color rgb="FF00B0F0"/>
      </bottom>
      <diagonal/>
    </border>
    <border>
      <left/>
      <right/>
      <top/>
      <bottom style="mediumDashed">
        <color rgb="FFFF0000"/>
      </bottom>
      <diagonal/>
    </border>
    <border>
      <left/>
      <right style="dotted">
        <color rgb="FF00B0F0"/>
      </right>
      <top style="hair">
        <color rgb="FF00B0F0"/>
      </top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dotted">
        <color rgb="FF00B0F0"/>
      </right>
      <top style="dotted">
        <color rgb="FF00B0F0"/>
      </top>
      <bottom style="hair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dotted">
        <color rgb="FF00B0F0"/>
      </bottom>
      <diagonal/>
    </border>
    <border>
      <left/>
      <right style="dotted">
        <color rgb="FF00B0F0"/>
      </right>
      <top/>
      <bottom style="dotted">
        <color rgb="FF00B0F0"/>
      </bottom>
      <diagonal/>
    </border>
    <border>
      <left style="dotted">
        <color rgb="FF00B0F0"/>
      </left>
      <right style="dotted">
        <color rgb="FF00B0F0"/>
      </right>
      <top style="dotted">
        <color rgb="FF00B0F0"/>
      </top>
      <bottom/>
      <diagonal/>
    </border>
    <border>
      <left/>
      <right style="dotted">
        <color rgb="FF00B0F0"/>
      </right>
      <top/>
      <bottom/>
      <diagonal/>
    </border>
    <border>
      <left style="dotted">
        <color rgb="FF00B0F0"/>
      </left>
      <right style="dotted">
        <color rgb="FF00B0F0"/>
      </right>
      <top/>
      <bottom/>
      <diagonal/>
    </border>
    <border>
      <left/>
      <right style="dotted">
        <color rgb="FF00B0F0"/>
      </right>
      <top style="mediumDashed">
        <color rgb="FFFF0000"/>
      </top>
      <bottom style="dotted">
        <color rgb="FF00B0F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rgb="FF00B0F0"/>
      </left>
      <right/>
      <top style="dotted">
        <color rgb="FF00B0F0"/>
      </top>
      <bottom style="dotted">
        <color rgb="FF00B0F0"/>
      </bottom>
      <diagonal/>
    </border>
    <border>
      <left style="dotted">
        <color rgb="FF00B0F0"/>
      </left>
      <right/>
      <top style="dotted">
        <color rgb="FF00B0F0"/>
      </top>
      <bottom/>
      <diagonal/>
    </border>
    <border>
      <left style="thick">
        <color rgb="FF00B0F0"/>
      </left>
      <right style="dotted">
        <color rgb="FF00B0F0"/>
      </right>
      <top style="thick">
        <color rgb="FF00B0F0"/>
      </top>
      <bottom style="dotted">
        <color rgb="FF00B0F0"/>
      </bottom>
      <diagonal/>
    </border>
    <border>
      <left style="dotted">
        <color rgb="FF00B0F0"/>
      </left>
      <right style="dotted">
        <color rgb="FF00B0F0"/>
      </right>
      <top style="thick">
        <color rgb="FF00B0F0"/>
      </top>
      <bottom style="dotted">
        <color rgb="FF00B0F0"/>
      </bottom>
      <diagonal/>
    </border>
    <border>
      <left/>
      <right style="dotted">
        <color rgb="FF00B0F0"/>
      </right>
      <top style="thick">
        <color rgb="FF00B0F0"/>
      </top>
      <bottom style="dotted">
        <color rgb="FF00B0F0"/>
      </bottom>
      <diagonal/>
    </border>
    <border>
      <left/>
      <right style="thick">
        <color rgb="FF00B0F0"/>
      </right>
      <top style="thick">
        <color rgb="FF00B0F0"/>
      </top>
      <bottom style="dotted">
        <color rgb="FF00B0F0"/>
      </bottom>
      <diagonal/>
    </border>
    <border>
      <left style="thick">
        <color rgb="FF00B0F0"/>
      </left>
      <right style="dotted">
        <color rgb="FF00B0F0"/>
      </right>
      <top style="dotted">
        <color rgb="FF00B0F0"/>
      </top>
      <bottom style="dotted">
        <color rgb="FF00B0F0"/>
      </bottom>
      <diagonal/>
    </border>
    <border>
      <left/>
      <right style="thick">
        <color rgb="FF00B0F0"/>
      </right>
      <top style="dotted">
        <color rgb="FF00B0F0"/>
      </top>
      <bottom style="dotted">
        <color rgb="FF00B0F0"/>
      </bottom>
      <diagonal/>
    </border>
    <border>
      <left style="thick">
        <color rgb="FF00B0F0"/>
      </left>
      <right style="dotted">
        <color rgb="FF00B0F0"/>
      </right>
      <top/>
      <bottom/>
      <diagonal/>
    </border>
    <border>
      <left style="dotted">
        <color rgb="FF00B0F0"/>
      </left>
      <right style="thick">
        <color rgb="FF00B0F0"/>
      </right>
      <top style="dotted">
        <color rgb="FF00B0F0"/>
      </top>
      <bottom style="dotted">
        <color rgb="FF00B0F0"/>
      </bottom>
      <diagonal/>
    </border>
    <border>
      <left style="thick">
        <color rgb="FF00B0F0"/>
      </left>
      <right style="dotted">
        <color rgb="FF00B0F0"/>
      </right>
      <top style="mediumDashed">
        <color rgb="FFFF0000"/>
      </top>
      <bottom style="dotted">
        <color rgb="FF00B0F0"/>
      </bottom>
      <diagonal/>
    </border>
    <border>
      <left style="dotted">
        <color rgb="FF00B0F0"/>
      </left>
      <right style="thick">
        <color rgb="FF00B0F0"/>
      </right>
      <top/>
      <bottom/>
      <diagonal/>
    </border>
    <border>
      <left style="dotted">
        <color rgb="FF00B0F0"/>
      </left>
      <right style="thick">
        <color rgb="FF00B0F0"/>
      </right>
      <top style="dotted">
        <color rgb="FF00B0F0"/>
      </top>
      <bottom/>
      <diagonal/>
    </border>
    <border>
      <left style="dotted">
        <color rgb="FF00B0F0"/>
      </left>
      <right style="thick">
        <color rgb="FF00B0F0"/>
      </right>
      <top style="dotted">
        <color rgb="FF00B0F0"/>
      </top>
      <bottom style="mediumDashed">
        <color rgb="FFFF0000"/>
      </bottom>
      <diagonal/>
    </border>
    <border>
      <left style="thick">
        <color rgb="FF00B0F0"/>
      </left>
      <right style="dotted">
        <color rgb="FF00B0F0"/>
      </right>
      <top style="dotted">
        <color rgb="FF00B0F0"/>
      </top>
      <bottom/>
      <diagonal/>
    </border>
    <border>
      <left style="dotted">
        <color rgb="FF00B0F0"/>
      </left>
      <right style="thick">
        <color rgb="FF00B0F0"/>
      </right>
      <top style="mediumDashed">
        <color rgb="FFFF0000"/>
      </top>
      <bottom style="dotted">
        <color rgb="FF00B0F0"/>
      </bottom>
      <diagonal/>
    </border>
    <border>
      <left style="thick">
        <color rgb="FF00B0F0"/>
      </left>
      <right style="dotted">
        <color rgb="FF00B0F0"/>
      </right>
      <top/>
      <bottom style="thick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thick">
        <color rgb="FF00B0F0"/>
      </bottom>
      <diagonal/>
    </border>
    <border>
      <left/>
      <right style="dotted">
        <color rgb="FF00B0F0"/>
      </right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rgb="FFFF0000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rgb="FF00B0F0"/>
      </bottom>
      <diagonal/>
    </border>
    <border>
      <left style="thick">
        <color indexed="64"/>
      </left>
      <right style="dotted">
        <color rgb="FF00B0F0"/>
      </right>
      <top style="dotted">
        <color rgb="FF00B0F0"/>
      </top>
      <bottom style="dotted">
        <color rgb="FF00B0F0"/>
      </bottom>
      <diagonal/>
    </border>
    <border>
      <left style="dotted">
        <color rgb="FF00B0F0"/>
      </left>
      <right style="thick">
        <color indexed="64"/>
      </right>
      <top style="mediumDashed">
        <color rgb="FFFF0000"/>
      </top>
      <bottom style="dotted">
        <color rgb="FF00B0F0"/>
      </bottom>
      <diagonal/>
    </border>
    <border>
      <left/>
      <right style="thick">
        <color indexed="64"/>
      </right>
      <top style="dotted">
        <color rgb="FF00B0F0"/>
      </top>
      <bottom style="dotted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thick">
        <color indexed="64"/>
      </bottom>
      <diagonal/>
    </border>
    <border>
      <left style="dotted">
        <color rgb="FF00B0F0"/>
      </left>
      <right style="dotted">
        <color rgb="FF00B0F0"/>
      </right>
      <top style="dotted">
        <color rgb="FF00B0F0"/>
      </top>
      <bottom style="thick">
        <color rgb="FF00B0F0"/>
      </bottom>
      <diagonal/>
    </border>
    <border>
      <left style="dotted">
        <color rgb="FF00B0F0"/>
      </left>
      <right style="dotted">
        <color rgb="FF00B0F0"/>
      </right>
      <top style="thick">
        <color indexed="64"/>
      </top>
      <bottom style="dotted">
        <color rgb="FF00B0F0"/>
      </bottom>
      <diagonal/>
    </border>
    <border>
      <left style="dotted">
        <color rgb="FF00B0F0"/>
      </left>
      <right style="thick">
        <color rgb="FF00B0F0"/>
      </right>
      <top style="thick">
        <color rgb="FF00B0F0"/>
      </top>
      <bottom style="dotted">
        <color rgb="FF00B0F0"/>
      </bottom>
      <diagonal/>
    </border>
    <border>
      <left style="thick">
        <color rgb="FF00B0F0"/>
      </left>
      <right style="dotted">
        <color rgb="FF00B0F0"/>
      </right>
      <top style="dotted">
        <color rgb="FF00B0F0"/>
      </top>
      <bottom style="thick">
        <color rgb="FF00B0F0"/>
      </bottom>
      <diagonal/>
    </border>
    <border>
      <left style="dotted">
        <color rgb="FF00B0F0"/>
      </left>
      <right style="thick">
        <color rgb="FF00B0F0"/>
      </right>
      <top style="dotted">
        <color rgb="FF00B0F0"/>
      </top>
      <bottom style="thick">
        <color rgb="FF00B0F0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theme="4" tint="-0.499984740745262"/>
      </left>
      <right style="thick">
        <color rgb="FF00B0F0"/>
      </right>
      <top style="thin">
        <color theme="4" tint="-0.499984740745262"/>
      </top>
      <bottom style="mediumDashed">
        <color rgb="FFFF0000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 style="thick">
        <color rgb="FF00B0F0"/>
      </left>
      <right style="thin">
        <color theme="4" tint="-0.499984740745262"/>
      </right>
      <top style="thin">
        <color theme="4" tint="-0.499984740745262"/>
      </top>
      <bottom style="mediumDashed">
        <color rgb="FFFF0000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 style="thick">
        <color rgb="FF00B0F0"/>
      </left>
      <right style="dotted">
        <color rgb="FF00B0F0"/>
      </right>
      <top/>
      <bottom style="dotted">
        <color rgb="FF00B0F0"/>
      </bottom>
      <diagonal/>
    </border>
    <border>
      <left style="dotted">
        <color rgb="FF00B0F0"/>
      </left>
      <right/>
      <top/>
      <bottom style="dotted">
        <color rgb="FF00B0F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Dashed">
        <color rgb="FFFF0000"/>
      </bottom>
      <diagonal/>
    </border>
    <border>
      <left style="thick">
        <color rgb="FF00B0F0"/>
      </left>
      <right style="dotted">
        <color rgb="FF00B0F0"/>
      </right>
      <top style="dotted">
        <color rgb="FF00B0F0"/>
      </top>
      <bottom style="mediumDashed">
        <color rgb="FFFF0000"/>
      </bottom>
      <diagonal/>
    </border>
    <border>
      <left style="dotted">
        <color rgb="FF00B0F0"/>
      </left>
      <right style="thick">
        <color indexed="64"/>
      </right>
      <top style="dotted">
        <color rgb="FF00B0F0"/>
      </top>
      <bottom style="mediumDashed">
        <color rgb="FFFF0000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ck">
        <color indexed="64"/>
      </left>
      <right style="dotted">
        <color rgb="FF00B0F0"/>
      </right>
      <top style="dotted">
        <color rgb="FF00B0F0"/>
      </top>
      <bottom style="mediumDashed">
        <color rgb="FFFF0000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Dashed">
        <color rgb="FFFF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71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27" xfId="0" applyBorder="1"/>
    <xf numFmtId="0" fontId="0" fillId="0" borderId="12" xfId="0" applyBorder="1" applyAlignment="1">
      <alignment vertical="center"/>
    </xf>
    <xf numFmtId="0" fontId="0" fillId="0" borderId="19" xfId="0" applyBorder="1" applyAlignment="1">
      <alignment vertical="center"/>
    </xf>
    <xf numFmtId="0" fontId="9" fillId="0" borderId="0" xfId="0" applyFont="1"/>
    <xf numFmtId="0" fontId="0" fillId="0" borderId="14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10" fillId="0" borderId="0" xfId="0" applyFont="1" applyAlignment="1">
      <alignment vertical="center"/>
    </xf>
    <xf numFmtId="49" fontId="0" fillId="0" borderId="0" xfId="1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/>
    <xf numFmtId="0" fontId="0" fillId="0" borderId="3" xfId="0" applyBorder="1" applyAlignment="1">
      <alignment horizontal="right" vertical="center" indent="1"/>
    </xf>
    <xf numFmtId="0" fontId="1" fillId="0" borderId="15" xfId="0" applyFont="1" applyBorder="1" applyAlignment="1">
      <alignment horizontal="right" vertical="center" indent="1"/>
    </xf>
    <xf numFmtId="0" fontId="0" fillId="0" borderId="1" xfId="0" applyBorder="1" applyAlignment="1">
      <alignment horizontal="right" vertical="center" indent="1"/>
    </xf>
    <xf numFmtId="0" fontId="1" fillId="0" borderId="13" xfId="0" applyFont="1" applyBorder="1" applyAlignment="1">
      <alignment horizontal="right" vertical="center" indent="1"/>
    </xf>
    <xf numFmtId="0" fontId="1" fillId="0" borderId="21" xfId="0" applyFont="1" applyBorder="1" applyAlignment="1">
      <alignment horizontal="right" vertical="center" indent="1"/>
    </xf>
    <xf numFmtId="0" fontId="0" fillId="0" borderId="3" xfId="0" applyBorder="1" applyAlignment="1">
      <alignment horizontal="right" vertical="center"/>
    </xf>
    <xf numFmtId="0" fontId="0" fillId="0" borderId="3" xfId="0" quotePrefix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164" fontId="0" fillId="0" borderId="3" xfId="1" applyNumberFormat="1" applyFont="1" applyBorder="1" applyAlignment="1">
      <alignment horizontal="right" vertical="center"/>
    </xf>
    <xf numFmtId="164" fontId="1" fillId="0" borderId="1" xfId="1" applyNumberFormat="1" applyFont="1" applyBorder="1" applyAlignment="1">
      <alignment horizontal="right" vertical="center"/>
    </xf>
    <xf numFmtId="164" fontId="0" fillId="0" borderId="1" xfId="1" applyNumberFormat="1" applyFont="1" applyBorder="1" applyAlignment="1">
      <alignment horizontal="right" vertical="center"/>
    </xf>
    <xf numFmtId="164" fontId="0" fillId="0" borderId="20" xfId="1" applyNumberFormat="1" applyFont="1" applyBorder="1" applyAlignment="1">
      <alignment horizontal="right" vertical="center"/>
    </xf>
    <xf numFmtId="49" fontId="0" fillId="0" borderId="1" xfId="1" applyNumberFormat="1" applyFont="1" applyBorder="1" applyAlignment="1">
      <alignment horizontal="right" vertical="center"/>
    </xf>
    <xf numFmtId="164" fontId="0" fillId="0" borderId="21" xfId="1" applyNumberFormat="1" applyFont="1" applyBorder="1" applyAlignment="1">
      <alignment horizontal="right" vertical="center"/>
    </xf>
    <xf numFmtId="49" fontId="6" fillId="0" borderId="1" xfId="1" applyNumberFormat="1" applyBorder="1" applyAlignment="1">
      <alignment horizontal="right" vertical="center"/>
    </xf>
    <xf numFmtId="0" fontId="10" fillId="0" borderId="0" xfId="0" applyFont="1"/>
    <xf numFmtId="0" fontId="11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20" xfId="0" applyBorder="1" applyAlignment="1">
      <alignment horizontal="right" vertical="center" indent="1"/>
    </xf>
    <xf numFmtId="0" fontId="0" fillId="6" borderId="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2" xfId="0" applyBorder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4" xfId="0" applyBorder="1"/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2" xfId="0" applyBorder="1"/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45" xfId="0" applyBorder="1"/>
    <xf numFmtId="0" fontId="0" fillId="2" borderId="70" xfId="0" applyFill="1" applyBorder="1" applyAlignment="1">
      <alignment horizontal="center"/>
    </xf>
    <xf numFmtId="0" fontId="0" fillId="2" borderId="71" xfId="0" applyFill="1" applyBorder="1" applyAlignment="1">
      <alignment horizontal="center"/>
    </xf>
    <xf numFmtId="0" fontId="0" fillId="2" borderId="72" xfId="0" applyFill="1" applyBorder="1" applyAlignment="1">
      <alignment horizontal="center"/>
    </xf>
    <xf numFmtId="0" fontId="0" fillId="2" borderId="73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74" xfId="0" applyFill="1" applyBorder="1" applyAlignment="1">
      <alignment horizontal="center"/>
    </xf>
    <xf numFmtId="0" fontId="0" fillId="2" borderId="75" xfId="0" applyFill="1" applyBorder="1" applyAlignment="1">
      <alignment horizontal="center"/>
    </xf>
    <xf numFmtId="0" fontId="0" fillId="2" borderId="76" xfId="0" applyFill="1" applyBorder="1" applyAlignment="1">
      <alignment horizontal="center"/>
    </xf>
    <xf numFmtId="0" fontId="0" fillId="2" borderId="77" xfId="0" applyFill="1" applyBorder="1" applyAlignment="1">
      <alignment horizontal="center"/>
    </xf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0" fillId="0" borderId="81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6" borderId="26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86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6" borderId="63" xfId="0" applyFill="1" applyBorder="1" applyAlignment="1">
      <alignment horizontal="center" vertical="center"/>
    </xf>
    <xf numFmtId="0" fontId="0" fillId="6" borderId="55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6" borderId="87" xfId="0" applyFill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0" fontId="0" fillId="2" borderId="70" xfId="0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1" fillId="0" borderId="0" xfId="0" applyFont="1" applyAlignment="1">
      <alignment horizontal="right" vertical="center" indent="1"/>
    </xf>
    <xf numFmtId="0" fontId="0" fillId="2" borderId="75" xfId="0" applyFill="1" applyBorder="1" applyAlignment="1">
      <alignment horizontal="center" vertical="center"/>
    </xf>
    <xf numFmtId="0" fontId="0" fillId="2" borderId="76" xfId="0" applyFill="1" applyBorder="1" applyAlignment="1">
      <alignment horizontal="center" vertical="center"/>
    </xf>
    <xf numFmtId="0" fontId="0" fillId="2" borderId="89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91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2" xfId="0" applyBorder="1" applyAlignment="1">
      <alignment horizontal="center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5" borderId="96" xfId="0" applyFill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5" borderId="99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3" borderId="101" xfId="0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78" xfId="0" applyBorder="1" applyAlignment="1">
      <alignment vertical="center"/>
    </xf>
    <xf numFmtId="0" fontId="0" fillId="0" borderId="79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0" xfId="0" applyAlignment="1">
      <alignment vertical="center" wrapText="1"/>
    </xf>
    <xf numFmtId="164" fontId="1" fillId="0" borderId="4" xfId="1" applyNumberFormat="1" applyFont="1" applyBorder="1" applyAlignment="1">
      <alignment horizontal="right" vertical="center"/>
    </xf>
    <xf numFmtId="164" fontId="0" fillId="0" borderId="4" xfId="1" applyNumberFormat="1" applyFont="1" applyBorder="1" applyAlignment="1">
      <alignment horizontal="right" vertical="center"/>
    </xf>
    <xf numFmtId="164" fontId="0" fillId="0" borderId="13" xfId="1" applyNumberFormat="1" applyFont="1" applyBorder="1" applyAlignment="1">
      <alignment horizontal="right" vertical="center"/>
    </xf>
    <xf numFmtId="164" fontId="0" fillId="0" borderId="15" xfId="1" applyNumberFormat="1" applyFont="1" applyBorder="1" applyAlignment="1">
      <alignment horizontal="right" vertical="center"/>
    </xf>
    <xf numFmtId="49" fontId="0" fillId="0" borderId="3" xfId="1" applyNumberFormat="1" applyFont="1" applyBorder="1" applyAlignment="1">
      <alignment horizontal="right" vertical="center"/>
    </xf>
    <xf numFmtId="49" fontId="0" fillId="0" borderId="4" xfId="1" applyNumberFormat="1" applyFont="1" applyBorder="1" applyAlignment="1">
      <alignment horizontal="right" vertical="center"/>
    </xf>
    <xf numFmtId="0" fontId="0" fillId="0" borderId="103" xfId="0" applyBorder="1" applyAlignment="1">
      <alignment vertical="center"/>
    </xf>
    <xf numFmtId="0" fontId="0" fillId="0" borderId="103" xfId="0" applyBorder="1" applyAlignment="1">
      <alignment horizontal="center" vertical="center"/>
    </xf>
    <xf numFmtId="164" fontId="0" fillId="0" borderId="103" xfId="1" applyNumberFormat="1" applyFont="1" applyBorder="1" applyAlignment="1">
      <alignment horizontal="center" vertical="center"/>
    </xf>
    <xf numFmtId="164" fontId="0" fillId="0" borderId="103" xfId="1" applyNumberFormat="1" applyFont="1" applyBorder="1" applyAlignment="1">
      <alignment vertical="center"/>
    </xf>
    <xf numFmtId="0" fontId="9" fillId="0" borderId="0" xfId="0" applyFont="1" applyAlignment="1">
      <alignment horizontal="left" vertical="top"/>
    </xf>
    <xf numFmtId="0" fontId="1" fillId="0" borderId="13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0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" fontId="0" fillId="0" borderId="15" xfId="1" applyNumberFormat="1" applyFont="1" applyBorder="1" applyAlignment="1">
      <alignment horizontal="right" vertical="center"/>
    </xf>
    <xf numFmtId="1" fontId="0" fillId="0" borderId="13" xfId="1" applyNumberFormat="1" applyFont="1" applyBorder="1" applyAlignment="1">
      <alignment horizontal="right" vertical="center"/>
    </xf>
    <xf numFmtId="1" fontId="0" fillId="0" borderId="107" xfId="1" applyNumberFormat="1" applyFont="1" applyBorder="1" applyAlignment="1">
      <alignment horizontal="right" vertical="center"/>
    </xf>
    <xf numFmtId="0" fontId="1" fillId="0" borderId="108" xfId="0" applyFont="1" applyBorder="1" applyAlignment="1">
      <alignment horizontal="center" vertical="center"/>
    </xf>
    <xf numFmtId="0" fontId="0" fillId="0" borderId="109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03" xfId="0" applyFont="1" applyBorder="1" applyAlignment="1">
      <alignment horizontal="center" vertical="center" wrapText="1"/>
    </xf>
    <xf numFmtId="0" fontId="1" fillId="0" borderId="10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14" xfId="1" applyNumberFormat="1" applyFont="1" applyBorder="1" applyAlignment="1">
      <alignment horizontal="right" vertical="center"/>
    </xf>
    <xf numFmtId="164" fontId="0" fillId="0" borderId="12" xfId="1" applyNumberFormat="1" applyFont="1" applyBorder="1" applyAlignment="1">
      <alignment horizontal="right" vertical="center"/>
    </xf>
    <xf numFmtId="164" fontId="0" fillId="0" borderId="19" xfId="1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22" xfId="0" applyBorder="1" applyAlignment="1">
      <alignment horizontal="left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06" xfId="0" applyFont="1" applyBorder="1" applyAlignment="1">
      <alignment horizontal="center" vertical="center"/>
    </xf>
    <xf numFmtId="0" fontId="1" fillId="0" borderId="104" xfId="0" applyFont="1" applyBorder="1" applyAlignment="1">
      <alignment horizontal="center" vertical="center" wrapText="1"/>
    </xf>
    <xf numFmtId="0" fontId="1" fillId="0" borderId="10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34"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2" tint="-0.499984740745262"/>
      </font>
    </dxf>
    <dxf>
      <font>
        <strike val="0"/>
        <color rgb="FFFF99FF"/>
      </font>
    </dxf>
    <dxf>
      <font>
        <strike val="0"/>
        <color rgb="FFFF99FF"/>
      </font>
    </dxf>
    <dxf>
      <font>
        <strike val="0"/>
        <color theme="4" tint="0.59996337778862885"/>
      </font>
    </dxf>
    <dxf>
      <font>
        <color theme="7" tint="0.59996337778862885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99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44823</xdr:colOff>
      <xdr:row>9</xdr:row>
      <xdr:rowOff>33618</xdr:rowOff>
    </xdr:from>
    <xdr:to>
      <xdr:col>8</xdr:col>
      <xdr:colOff>156883</xdr:colOff>
      <xdr:row>12</xdr:row>
      <xdr:rowOff>168089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E255E61-8F21-4D78-B65F-DDE2B3CEC7CD}"/>
            </a:ext>
          </a:extLst>
        </xdr:cNvPr>
        <xdr:cNvSpPr txBox="1"/>
      </xdr:nvSpPr>
      <xdr:spPr>
        <a:xfrm>
          <a:off x="2035548" y="1576668"/>
          <a:ext cx="940735" cy="715496"/>
        </a:xfrm>
        <a:prstGeom prst="rect">
          <a:avLst/>
        </a:prstGeom>
        <a:noFill/>
        <a:ln w="9525" cmpd="sng">
          <a:noFill/>
        </a:ln>
        <a:effectLst>
          <a:outerShdw sx="1000" sy="1000" algn="ctr" rotWithShape="0">
            <a:srgbClr val="000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rgbClr val="FF0000"/>
              </a:solidFill>
            </a:rPr>
            <a:t>DB1</a:t>
          </a:r>
        </a:p>
      </xdr:txBody>
    </xdr:sp>
    <xdr:clientData/>
  </xdr:twoCellAnchor>
  <xdr:twoCellAnchor>
    <xdr:from>
      <xdr:col>3</xdr:col>
      <xdr:colOff>208429</xdr:colOff>
      <xdr:row>11</xdr:row>
      <xdr:rowOff>208429</xdr:rowOff>
    </xdr:from>
    <xdr:to>
      <xdr:col>7</xdr:col>
      <xdr:colOff>40341</xdr:colOff>
      <xdr:row>15</xdr:row>
      <xdr:rowOff>107576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AE173B9-A6C5-4E4B-AA8B-8D3459D8D1F6}"/>
            </a:ext>
          </a:extLst>
        </xdr:cNvPr>
        <xdr:cNvSpPr txBox="1"/>
      </xdr:nvSpPr>
      <xdr:spPr>
        <a:xfrm>
          <a:off x="1646704" y="2122954"/>
          <a:ext cx="936812" cy="680197"/>
        </a:xfrm>
        <a:prstGeom prst="rect">
          <a:avLst/>
        </a:prstGeom>
        <a:noFill/>
        <a:ln w="9525" cmpd="sng">
          <a:noFill/>
        </a:ln>
        <a:effectLst>
          <a:outerShdw sx="1000" sy="1000" algn="ctr" rotWithShape="0">
            <a:srgbClr val="000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rgbClr val="FF0000"/>
              </a:solidFill>
            </a:rPr>
            <a:t>DB2</a:t>
          </a:r>
        </a:p>
      </xdr:txBody>
    </xdr:sp>
    <xdr:clientData/>
  </xdr:twoCellAnchor>
  <xdr:twoCellAnchor>
    <xdr:from>
      <xdr:col>5</xdr:col>
      <xdr:colOff>22412</xdr:colOff>
      <xdr:row>26</xdr:row>
      <xdr:rowOff>33619</xdr:rowOff>
    </xdr:from>
    <xdr:to>
      <xdr:col>8</xdr:col>
      <xdr:colOff>134472</xdr:colOff>
      <xdr:row>29</xdr:row>
      <xdr:rowOff>168089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7E246AC-8FA4-4183-974D-7BD0350837D1}"/>
            </a:ext>
          </a:extLst>
        </xdr:cNvPr>
        <xdr:cNvSpPr txBox="1"/>
      </xdr:nvSpPr>
      <xdr:spPr>
        <a:xfrm>
          <a:off x="2013137" y="4843744"/>
          <a:ext cx="940735" cy="715495"/>
        </a:xfrm>
        <a:prstGeom prst="rect">
          <a:avLst/>
        </a:prstGeom>
        <a:noFill/>
        <a:ln w="9525" cmpd="sng">
          <a:noFill/>
        </a:ln>
        <a:effectLst>
          <a:outerShdw sx="1000" sy="1000" algn="ctr" rotWithShape="0">
            <a:srgbClr val="000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rgbClr val="FF0000"/>
              </a:solidFill>
            </a:rPr>
            <a:t>DB1</a:t>
          </a:r>
        </a:p>
      </xdr:txBody>
    </xdr:sp>
    <xdr:clientData/>
  </xdr:twoCellAnchor>
  <xdr:twoCellAnchor>
    <xdr:from>
      <xdr:col>3</xdr:col>
      <xdr:colOff>186019</xdr:colOff>
      <xdr:row>29</xdr:row>
      <xdr:rowOff>40342</xdr:rowOff>
    </xdr:from>
    <xdr:to>
      <xdr:col>7</xdr:col>
      <xdr:colOff>17931</xdr:colOff>
      <xdr:row>32</xdr:row>
      <xdr:rowOff>152400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2932D0B-032A-429C-BAA8-3AF6F24B6B34}"/>
            </a:ext>
          </a:extLst>
        </xdr:cNvPr>
        <xdr:cNvSpPr txBox="1"/>
      </xdr:nvSpPr>
      <xdr:spPr>
        <a:xfrm>
          <a:off x="1624294" y="5431492"/>
          <a:ext cx="936812" cy="683558"/>
        </a:xfrm>
        <a:prstGeom prst="rect">
          <a:avLst/>
        </a:prstGeom>
        <a:noFill/>
        <a:ln w="9525" cmpd="sng">
          <a:noFill/>
        </a:ln>
        <a:effectLst>
          <a:outerShdw sx="1000" sy="1000" algn="ctr" rotWithShape="0">
            <a:srgbClr val="000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rgbClr val="FF0000"/>
              </a:solidFill>
            </a:rPr>
            <a:t>DB2</a:t>
          </a:r>
        </a:p>
      </xdr:txBody>
    </xdr:sp>
    <xdr:clientData/>
  </xdr:twoCellAnchor>
  <xdr:twoCellAnchor>
    <xdr:from>
      <xdr:col>5</xdr:col>
      <xdr:colOff>44823</xdr:colOff>
      <xdr:row>9</xdr:row>
      <xdr:rowOff>33618</xdr:rowOff>
    </xdr:from>
    <xdr:to>
      <xdr:col>8</xdr:col>
      <xdr:colOff>156883</xdr:colOff>
      <xdr:row>12</xdr:row>
      <xdr:rowOff>168089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1120E3B-5403-4208-82CB-118BAA4E1DC1}"/>
            </a:ext>
          </a:extLst>
        </xdr:cNvPr>
        <xdr:cNvSpPr txBox="1"/>
      </xdr:nvSpPr>
      <xdr:spPr>
        <a:xfrm>
          <a:off x="2035548" y="1576668"/>
          <a:ext cx="940735" cy="715496"/>
        </a:xfrm>
        <a:prstGeom prst="rect">
          <a:avLst/>
        </a:prstGeom>
        <a:noFill/>
        <a:ln w="9525" cmpd="sng">
          <a:noFill/>
        </a:ln>
        <a:effectLst>
          <a:outerShdw sx="1000" sy="1000" algn="ctr" rotWithShape="0">
            <a:srgbClr val="000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rgbClr val="FF0000"/>
              </a:solidFill>
            </a:rPr>
            <a:t>DB1</a:t>
          </a:r>
        </a:p>
      </xdr:txBody>
    </xdr:sp>
    <xdr:clientData/>
  </xdr:twoCellAnchor>
  <xdr:twoCellAnchor>
    <xdr:from>
      <xdr:col>3</xdr:col>
      <xdr:colOff>208429</xdr:colOff>
      <xdr:row>11</xdr:row>
      <xdr:rowOff>208429</xdr:rowOff>
    </xdr:from>
    <xdr:to>
      <xdr:col>7</xdr:col>
      <xdr:colOff>40341</xdr:colOff>
      <xdr:row>15</xdr:row>
      <xdr:rowOff>107576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B935ABD-DA7B-4684-8C42-5EF5D9A91E50}"/>
            </a:ext>
          </a:extLst>
        </xdr:cNvPr>
        <xdr:cNvSpPr txBox="1"/>
      </xdr:nvSpPr>
      <xdr:spPr>
        <a:xfrm>
          <a:off x="1646704" y="2122954"/>
          <a:ext cx="936812" cy="680197"/>
        </a:xfrm>
        <a:prstGeom prst="rect">
          <a:avLst/>
        </a:prstGeom>
        <a:noFill/>
        <a:ln w="9525" cmpd="sng">
          <a:noFill/>
        </a:ln>
        <a:effectLst>
          <a:outerShdw sx="1000" sy="1000" algn="ctr" rotWithShape="0">
            <a:srgbClr val="000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rgbClr val="FF0000"/>
              </a:solidFill>
            </a:rPr>
            <a:t>DB2</a:t>
          </a:r>
        </a:p>
      </xdr:txBody>
    </xdr:sp>
    <xdr:clientData/>
  </xdr:twoCellAnchor>
  <xdr:twoCellAnchor>
    <xdr:from>
      <xdr:col>5</xdr:col>
      <xdr:colOff>44823</xdr:colOff>
      <xdr:row>9</xdr:row>
      <xdr:rowOff>33618</xdr:rowOff>
    </xdr:from>
    <xdr:to>
      <xdr:col>8</xdr:col>
      <xdr:colOff>156883</xdr:colOff>
      <xdr:row>12</xdr:row>
      <xdr:rowOff>168089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BF734E9-7945-4793-85D5-1D265F280BF7}"/>
            </a:ext>
          </a:extLst>
        </xdr:cNvPr>
        <xdr:cNvSpPr txBox="1"/>
      </xdr:nvSpPr>
      <xdr:spPr>
        <a:xfrm>
          <a:off x="2035548" y="1576668"/>
          <a:ext cx="940735" cy="715496"/>
        </a:xfrm>
        <a:prstGeom prst="rect">
          <a:avLst/>
        </a:prstGeom>
        <a:noFill/>
        <a:ln w="9525" cmpd="sng">
          <a:noFill/>
        </a:ln>
        <a:effectLst>
          <a:outerShdw sx="1000" sy="1000" algn="ctr" rotWithShape="0">
            <a:srgbClr val="000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rgbClr val="FF0000"/>
              </a:solidFill>
            </a:rPr>
            <a:t>DB1</a:t>
          </a:r>
        </a:p>
      </xdr:txBody>
    </xdr:sp>
    <xdr:clientData/>
  </xdr:twoCellAnchor>
  <xdr:twoCellAnchor>
    <xdr:from>
      <xdr:col>3</xdr:col>
      <xdr:colOff>208429</xdr:colOff>
      <xdr:row>11</xdr:row>
      <xdr:rowOff>208429</xdr:rowOff>
    </xdr:from>
    <xdr:to>
      <xdr:col>7</xdr:col>
      <xdr:colOff>40341</xdr:colOff>
      <xdr:row>15</xdr:row>
      <xdr:rowOff>107576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7056A1F-D824-4584-99F9-9FD414E90037}"/>
            </a:ext>
          </a:extLst>
        </xdr:cNvPr>
        <xdr:cNvSpPr txBox="1"/>
      </xdr:nvSpPr>
      <xdr:spPr>
        <a:xfrm>
          <a:off x="1646704" y="2122954"/>
          <a:ext cx="936812" cy="680197"/>
        </a:xfrm>
        <a:prstGeom prst="rect">
          <a:avLst/>
        </a:prstGeom>
        <a:noFill/>
        <a:ln w="9525" cmpd="sng">
          <a:noFill/>
        </a:ln>
        <a:effectLst>
          <a:outerShdw sx="1000" sy="1000" algn="ctr" rotWithShape="0">
            <a:srgbClr val="000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rgbClr val="FF0000"/>
              </a:solidFill>
            </a:rPr>
            <a:t>DB2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8A1AF2E-4A94-48DB-B5EA-53DF0685DECB}"/>
            </a:ext>
          </a:extLst>
        </xdr:cNvPr>
        <xdr:cNvSpPr txBox="1"/>
      </xdr:nvSpPr>
      <xdr:spPr>
        <a:xfrm>
          <a:off x="5894294" y="11026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4781DAA-2C33-42E4-9029-43E235F36E58}"/>
            </a:ext>
          </a:extLst>
        </xdr:cNvPr>
        <xdr:cNvSpPr txBox="1"/>
      </xdr:nvSpPr>
      <xdr:spPr>
        <a:xfrm>
          <a:off x="5623672" y="150265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197DC75-89E6-431B-9023-2B2E476389AE}"/>
            </a:ext>
          </a:extLst>
        </xdr:cNvPr>
        <xdr:cNvSpPr txBox="1"/>
      </xdr:nvSpPr>
      <xdr:spPr>
        <a:xfrm>
          <a:off x="5623672" y="154075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F19FFEDA-E49B-4779-A928-4AB3E423F0B5}"/>
            </a:ext>
          </a:extLst>
        </xdr:cNvPr>
        <xdr:cNvSpPr txBox="1"/>
      </xdr:nvSpPr>
      <xdr:spPr>
        <a:xfrm>
          <a:off x="5670176" y="15139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C1B7CA08-1E71-402F-B2AC-1E5783D2DD97}"/>
            </a:ext>
          </a:extLst>
        </xdr:cNvPr>
        <xdr:cNvSpPr txBox="1"/>
      </xdr:nvSpPr>
      <xdr:spPr>
        <a:xfrm>
          <a:off x="5670176" y="24585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7C1177B6-BB08-4082-BDC1-A4664E0C7BD3}"/>
            </a:ext>
          </a:extLst>
        </xdr:cNvPr>
        <xdr:cNvSpPr txBox="1"/>
      </xdr:nvSpPr>
      <xdr:spPr>
        <a:xfrm>
          <a:off x="5670176" y="15419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280147</xdr:colOff>
      <xdr:row>22</xdr:row>
      <xdr:rowOff>100853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7BDA23F-787C-4235-BAF0-A57E08136020}"/>
            </a:ext>
          </a:extLst>
        </xdr:cNvPr>
        <xdr:cNvSpPr txBox="1"/>
      </xdr:nvSpPr>
      <xdr:spPr>
        <a:xfrm>
          <a:off x="6166597" y="114641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280147</xdr:colOff>
      <xdr:row>44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8BFA802-809C-414F-9E63-CCC68FC5558F}"/>
            </a:ext>
          </a:extLst>
        </xdr:cNvPr>
        <xdr:cNvSpPr txBox="1"/>
      </xdr:nvSpPr>
      <xdr:spPr>
        <a:xfrm>
          <a:off x="6166597" y="1688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280147</xdr:colOff>
      <xdr:row>44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9868456D-C69D-4F4B-8046-FF59CD0EF8EE}"/>
            </a:ext>
          </a:extLst>
        </xdr:cNvPr>
        <xdr:cNvSpPr txBox="1"/>
      </xdr:nvSpPr>
      <xdr:spPr>
        <a:xfrm>
          <a:off x="6166597" y="20531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280147</xdr:colOff>
      <xdr:row>44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6B60018-12AE-4B54-863F-684DC21A5C7B}"/>
            </a:ext>
          </a:extLst>
        </xdr:cNvPr>
        <xdr:cNvSpPr txBox="1"/>
      </xdr:nvSpPr>
      <xdr:spPr>
        <a:xfrm>
          <a:off x="6166597" y="31180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280147</xdr:colOff>
      <xdr:row>44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EE8AB6A-40FA-422D-B386-E5F6FBCC44D2}"/>
            </a:ext>
          </a:extLst>
        </xdr:cNvPr>
        <xdr:cNvSpPr txBox="1"/>
      </xdr:nvSpPr>
      <xdr:spPr>
        <a:xfrm>
          <a:off x="6166597" y="31180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280147</xdr:colOff>
      <xdr:row>44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5A78A466-A35E-4F97-9BCB-C9B6B398B536}"/>
            </a:ext>
          </a:extLst>
        </xdr:cNvPr>
        <xdr:cNvSpPr txBox="1"/>
      </xdr:nvSpPr>
      <xdr:spPr>
        <a:xfrm>
          <a:off x="6166597" y="20912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280147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0B40D6C-D7BB-4E0E-B392-C8ACE7BC1AED}"/>
            </a:ext>
          </a:extLst>
        </xdr:cNvPr>
        <xdr:cNvSpPr txBox="1"/>
      </xdr:nvSpPr>
      <xdr:spPr>
        <a:xfrm>
          <a:off x="6166597" y="114641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280147</xdr:colOff>
      <xdr:row>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8A106D5-4E83-496F-8D4B-0C3E85858D41}"/>
            </a:ext>
          </a:extLst>
        </xdr:cNvPr>
        <xdr:cNvSpPr txBox="1"/>
      </xdr:nvSpPr>
      <xdr:spPr>
        <a:xfrm>
          <a:off x="6166597" y="1688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872DB5F-8CFA-495D-A505-FCB39B588C41}"/>
            </a:ext>
          </a:extLst>
        </xdr:cNvPr>
        <xdr:cNvSpPr txBox="1"/>
      </xdr:nvSpPr>
      <xdr:spPr>
        <a:xfrm>
          <a:off x="6166597" y="114641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F1E9C56-7F2B-4DA3-8C8D-70DDC44949BE}"/>
            </a:ext>
          </a:extLst>
        </xdr:cNvPr>
        <xdr:cNvSpPr txBox="1"/>
      </xdr:nvSpPr>
      <xdr:spPr>
        <a:xfrm>
          <a:off x="6166597" y="1688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BA57A13-1EAB-4F60-AF14-8A01D6CED67F}"/>
            </a:ext>
          </a:extLst>
        </xdr:cNvPr>
        <xdr:cNvSpPr txBox="1"/>
      </xdr:nvSpPr>
      <xdr:spPr>
        <a:xfrm>
          <a:off x="6166597" y="20531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280147</xdr:colOff>
      <xdr:row>17</xdr:row>
      <xdr:rowOff>100853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3BC2CEC-E446-462D-9825-9EADD41AF531}"/>
            </a:ext>
          </a:extLst>
        </xdr:cNvPr>
        <xdr:cNvSpPr txBox="1"/>
      </xdr:nvSpPr>
      <xdr:spPr>
        <a:xfrm>
          <a:off x="6166597" y="31180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280147</xdr:colOff>
      <xdr:row>17</xdr:row>
      <xdr:rowOff>100853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27DF765-3264-4B18-8C11-C6D4F29099A9}"/>
            </a:ext>
          </a:extLst>
        </xdr:cNvPr>
        <xdr:cNvSpPr txBox="1"/>
      </xdr:nvSpPr>
      <xdr:spPr>
        <a:xfrm>
          <a:off x="6166597" y="31180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534A782-62FB-41A9-B72D-3CA2CA789936}"/>
            </a:ext>
          </a:extLst>
        </xdr:cNvPr>
        <xdr:cNvSpPr txBox="1"/>
      </xdr:nvSpPr>
      <xdr:spPr>
        <a:xfrm>
          <a:off x="6166597" y="209129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09C22-F972-452E-9DFD-8BCA0986CF1E}">
  <sheetPr>
    <pageSetUpPr fitToPage="1"/>
  </sheetPr>
  <dimension ref="B2:C5"/>
  <sheetViews>
    <sheetView workbookViewId="0">
      <selection activeCell="C3" sqref="C3"/>
    </sheetView>
  </sheetViews>
  <sheetFormatPr defaultRowHeight="15" x14ac:dyDescent="0.25"/>
  <sheetData>
    <row r="2" spans="2:3" x14ac:dyDescent="0.25">
      <c r="B2" s="16" t="s">
        <v>0</v>
      </c>
      <c r="C2" s="14">
        <v>1</v>
      </c>
    </row>
    <row r="4" spans="2:3" x14ac:dyDescent="0.25">
      <c r="B4" t="s">
        <v>117</v>
      </c>
    </row>
    <row r="5" spans="2:3" x14ac:dyDescent="0.25">
      <c r="B5" t="s">
        <v>118</v>
      </c>
    </row>
  </sheetData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2231A-C7C5-4F4F-A03C-03353E113FF5}">
  <sheetPr>
    <pageSetUpPr fitToPage="1"/>
  </sheetPr>
  <dimension ref="A1:N37"/>
  <sheetViews>
    <sheetView tabSelected="1" workbookViewId="0">
      <selection activeCell="C2" sqref="C2"/>
    </sheetView>
  </sheetViews>
  <sheetFormatPr defaultRowHeight="15" x14ac:dyDescent="0.25"/>
  <cols>
    <col min="1" max="1" width="5.140625" customWidth="1"/>
    <col min="2" max="17" width="4.42578125" customWidth="1"/>
  </cols>
  <sheetData>
    <row r="1" spans="1:14" x14ac:dyDescent="0.25">
      <c r="B1" s="38" t="s">
        <v>88</v>
      </c>
    </row>
    <row r="3" spans="1:14" x14ac:dyDescent="0.25">
      <c r="B3" s="38" t="s">
        <v>87</v>
      </c>
    </row>
    <row r="4" spans="1:14" x14ac:dyDescent="0.25">
      <c r="A4" s="16"/>
    </row>
    <row r="5" spans="1:14" x14ac:dyDescent="0.25"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</row>
    <row r="6" spans="1:14" ht="15.75" thickBot="1" x14ac:dyDescent="0.3">
      <c r="A6" s="15">
        <v>1</v>
      </c>
      <c r="B6" s="85"/>
      <c r="C6" s="94"/>
      <c r="D6" s="121"/>
      <c r="E6" s="121"/>
      <c r="F6" s="121"/>
      <c r="G6" s="121"/>
      <c r="H6" s="121"/>
      <c r="I6" s="121"/>
      <c r="J6" s="93"/>
      <c r="K6" s="85"/>
    </row>
    <row r="7" spans="1:14" ht="15.75" thickTop="1" x14ac:dyDescent="0.25">
      <c r="A7" s="15">
        <v>2</v>
      </c>
      <c r="B7" s="86"/>
      <c r="C7" s="103"/>
      <c r="D7" s="104"/>
      <c r="E7" s="104"/>
      <c r="F7" s="104" t="s">
        <v>1</v>
      </c>
      <c r="G7" s="104" t="s">
        <v>1</v>
      </c>
      <c r="H7" s="105"/>
      <c r="I7" s="106"/>
      <c r="J7" s="107"/>
      <c r="K7" s="95"/>
    </row>
    <row r="8" spans="1:14" x14ac:dyDescent="0.25">
      <c r="A8" s="15">
        <v>3</v>
      </c>
      <c r="B8" s="86"/>
      <c r="C8" s="108"/>
      <c r="D8" s="88"/>
      <c r="E8" s="88"/>
      <c r="F8" s="88" t="s">
        <v>1</v>
      </c>
      <c r="G8" s="88" t="s">
        <v>1</v>
      </c>
      <c r="H8" s="88" t="s">
        <v>1</v>
      </c>
      <c r="I8" s="88" t="s">
        <v>1</v>
      </c>
      <c r="J8" s="109" t="s">
        <v>1</v>
      </c>
      <c r="K8" s="95"/>
      <c r="N8" t="s">
        <v>4</v>
      </c>
    </row>
    <row r="9" spans="1:14" x14ac:dyDescent="0.25">
      <c r="A9" s="15">
        <v>4</v>
      </c>
      <c r="B9" s="86"/>
      <c r="C9" s="108" t="s">
        <v>2</v>
      </c>
      <c r="D9" s="88"/>
      <c r="E9" s="88"/>
      <c r="F9" s="88" t="s">
        <v>3</v>
      </c>
      <c r="G9" s="88" t="s">
        <v>3</v>
      </c>
      <c r="H9" s="88" t="s">
        <v>2</v>
      </c>
      <c r="I9" s="88" t="s">
        <v>2</v>
      </c>
      <c r="J9" s="109" t="s">
        <v>2</v>
      </c>
      <c r="K9" s="95"/>
      <c r="N9" t="s">
        <v>5</v>
      </c>
    </row>
    <row r="10" spans="1:14" ht="15.75" thickBot="1" x14ac:dyDescent="0.3">
      <c r="A10" s="15">
        <v>5</v>
      </c>
      <c r="B10" s="86"/>
      <c r="C10" s="108" t="s">
        <v>2</v>
      </c>
      <c r="D10" s="88"/>
      <c r="E10" s="138"/>
      <c r="F10" s="138" t="s">
        <v>3</v>
      </c>
      <c r="G10" s="100" t="s">
        <v>3</v>
      </c>
      <c r="H10" s="122"/>
      <c r="I10" s="92"/>
      <c r="J10" s="109" t="s">
        <v>2</v>
      </c>
      <c r="K10" s="95"/>
      <c r="N10" t="s">
        <v>6</v>
      </c>
    </row>
    <row r="11" spans="1:14" ht="16.5" thickTop="1" thickBot="1" x14ac:dyDescent="0.3">
      <c r="A11" s="15">
        <v>6</v>
      </c>
      <c r="B11" s="183"/>
      <c r="C11" s="110" t="s">
        <v>2</v>
      </c>
      <c r="D11" s="90"/>
      <c r="E11" s="123"/>
      <c r="F11" s="124"/>
      <c r="G11" s="124"/>
      <c r="H11" s="125"/>
      <c r="I11" s="135"/>
      <c r="J11" s="111" t="s">
        <v>2</v>
      </c>
      <c r="K11" s="95"/>
      <c r="N11" t="s">
        <v>7</v>
      </c>
    </row>
    <row r="12" spans="1:14" ht="16.5" thickTop="1" thickBot="1" x14ac:dyDescent="0.3">
      <c r="A12" s="15">
        <v>7</v>
      </c>
      <c r="B12" s="182"/>
      <c r="C12" s="112" t="s">
        <v>2</v>
      </c>
      <c r="D12" s="136"/>
      <c r="E12" s="126"/>
      <c r="F12" s="2"/>
      <c r="G12" s="1"/>
      <c r="H12" s="127"/>
      <c r="I12" s="99"/>
      <c r="J12" s="113"/>
      <c r="K12" s="95"/>
      <c r="M12" s="23"/>
      <c r="N12" t="s">
        <v>119</v>
      </c>
    </row>
    <row r="13" spans="1:14" ht="16.5" thickTop="1" thickBot="1" x14ac:dyDescent="0.3">
      <c r="A13" s="15">
        <v>8</v>
      </c>
      <c r="B13" s="86"/>
      <c r="C13" s="108" t="s">
        <v>2</v>
      </c>
      <c r="D13" s="137"/>
      <c r="E13" s="128"/>
      <c r="F13" s="3"/>
      <c r="G13" s="2"/>
      <c r="H13" s="127"/>
      <c r="I13" s="97" t="s">
        <v>3</v>
      </c>
      <c r="J13" s="114"/>
      <c r="K13" s="95"/>
      <c r="M13" s="198"/>
      <c r="N13" t="s">
        <v>38</v>
      </c>
    </row>
    <row r="14" spans="1:14" ht="16.5" thickTop="1" thickBot="1" x14ac:dyDescent="0.3">
      <c r="A14" s="15">
        <v>9</v>
      </c>
      <c r="B14" s="86"/>
      <c r="C14" s="108" t="s">
        <v>2</v>
      </c>
      <c r="D14" s="137" t="s">
        <v>3</v>
      </c>
      <c r="E14" s="128"/>
      <c r="F14" s="1"/>
      <c r="G14" s="3"/>
      <c r="H14" s="129"/>
      <c r="I14" s="91" t="s">
        <v>3</v>
      </c>
      <c r="J14" s="115"/>
      <c r="K14" s="185"/>
      <c r="M14" s="199"/>
      <c r="N14" t="s">
        <v>8</v>
      </c>
    </row>
    <row r="15" spans="1:14" ht="16.5" thickTop="1" thickBot="1" x14ac:dyDescent="0.3">
      <c r="A15" s="15">
        <v>10</v>
      </c>
      <c r="B15" s="86"/>
      <c r="C15" s="108" t="s">
        <v>2</v>
      </c>
      <c r="D15" s="137" t="s">
        <v>3</v>
      </c>
      <c r="E15" s="130"/>
      <c r="F15" s="131"/>
      <c r="G15" s="131"/>
      <c r="H15" s="132"/>
      <c r="I15" s="101" t="s">
        <v>3</v>
      </c>
      <c r="J15" s="116"/>
      <c r="K15" s="184"/>
      <c r="M15" s="16"/>
      <c r="N15" t="s">
        <v>9</v>
      </c>
    </row>
    <row r="16" spans="1:14" ht="16.5" thickTop="1" thickBot="1" x14ac:dyDescent="0.3">
      <c r="A16" s="15">
        <v>11</v>
      </c>
      <c r="B16" s="86"/>
      <c r="C16" s="108" t="s">
        <v>2</v>
      </c>
      <c r="D16" s="88" t="s">
        <v>3</v>
      </c>
      <c r="E16" s="102"/>
      <c r="F16" s="98"/>
      <c r="G16" s="139"/>
      <c r="H16" s="139"/>
      <c r="I16" s="89" t="s">
        <v>3</v>
      </c>
      <c r="J16" s="111"/>
      <c r="K16" s="95"/>
      <c r="M16" s="200"/>
      <c r="N16" t="s">
        <v>10</v>
      </c>
    </row>
    <row r="17" spans="1:14" ht="15.75" thickBot="1" x14ac:dyDescent="0.3">
      <c r="A17" s="15">
        <v>12</v>
      </c>
      <c r="B17" s="86"/>
      <c r="C17" s="108" t="s">
        <v>1</v>
      </c>
      <c r="D17" s="88" t="s">
        <v>3</v>
      </c>
      <c r="E17" s="89" t="s">
        <v>3</v>
      </c>
      <c r="F17" s="88"/>
      <c r="G17" s="88"/>
      <c r="H17" s="88"/>
      <c r="I17" s="89" t="s">
        <v>1</v>
      </c>
      <c r="J17" s="111" t="s">
        <v>1</v>
      </c>
      <c r="K17" s="95"/>
      <c r="M17" s="201"/>
      <c r="N17" t="s">
        <v>86</v>
      </c>
    </row>
    <row r="18" spans="1:14" ht="15.75" thickBot="1" x14ac:dyDescent="0.3">
      <c r="A18" s="15">
        <v>13</v>
      </c>
      <c r="B18" s="93"/>
      <c r="C18" s="117" t="s">
        <v>1</v>
      </c>
      <c r="D18" s="118" t="s">
        <v>1</v>
      </c>
      <c r="E18" s="119" t="s">
        <v>1</v>
      </c>
      <c r="F18" s="118" t="s">
        <v>1</v>
      </c>
      <c r="G18" s="118"/>
      <c r="H18" s="118"/>
      <c r="I18" s="119" t="s">
        <v>1</v>
      </c>
      <c r="J18" s="120" t="s">
        <v>1</v>
      </c>
      <c r="K18" s="94"/>
    </row>
    <row r="19" spans="1:14" ht="15.75" thickTop="1" x14ac:dyDescent="0.25">
      <c r="A19" s="15">
        <v>14</v>
      </c>
      <c r="B19" s="85"/>
      <c r="C19" s="96"/>
      <c r="D19" s="96"/>
      <c r="E19" s="96"/>
      <c r="F19" s="96"/>
      <c r="G19" s="96"/>
      <c r="H19" s="96"/>
      <c r="I19" s="96"/>
      <c r="J19" s="96"/>
      <c r="K19" s="85"/>
    </row>
    <row r="20" spans="1:14" x14ac:dyDescent="0.25">
      <c r="A20" s="15"/>
      <c r="B20" s="239" t="s">
        <v>107</v>
      </c>
      <c r="C20" s="239"/>
      <c r="D20" s="239"/>
      <c r="E20" s="239"/>
      <c r="F20" s="239"/>
      <c r="G20" s="239"/>
      <c r="H20" s="239"/>
      <c r="I20" s="239"/>
      <c r="J20" s="239"/>
      <c r="K20" s="239"/>
    </row>
    <row r="22" spans="1:14" x14ac:dyDescent="0.25">
      <c r="B22" s="15">
        <v>1</v>
      </c>
      <c r="C22" s="15">
        <v>2</v>
      </c>
      <c r="D22" s="15">
        <v>3</v>
      </c>
      <c r="E22" s="15">
        <v>4</v>
      </c>
      <c r="F22" s="15">
        <v>5</v>
      </c>
      <c r="G22" s="15">
        <v>6</v>
      </c>
      <c r="H22" s="15">
        <v>7</v>
      </c>
      <c r="I22" s="15">
        <v>8</v>
      </c>
      <c r="J22" s="15">
        <v>9</v>
      </c>
      <c r="K22" s="15">
        <v>10</v>
      </c>
    </row>
    <row r="23" spans="1:14" ht="15.75" thickBot="1" x14ac:dyDescent="0.3">
      <c r="A23" s="15">
        <v>1</v>
      </c>
      <c r="B23" s="4"/>
      <c r="C23" s="46"/>
      <c r="D23" s="5"/>
      <c r="E23" s="5"/>
      <c r="F23" s="5"/>
      <c r="G23" s="5"/>
      <c r="H23" s="5"/>
      <c r="I23" s="83"/>
      <c r="J23" s="140"/>
      <c r="K23" s="4"/>
    </row>
    <row r="24" spans="1:14" ht="15.75" thickTop="1" x14ac:dyDescent="0.25">
      <c r="A24" s="15">
        <v>2</v>
      </c>
      <c r="B24" s="84"/>
      <c r="C24" s="146"/>
      <c r="D24" s="147"/>
      <c r="E24" s="147"/>
      <c r="F24" s="147" t="str">
        <f t="shared" ref="F24:G27" si="0">F7</f>
        <v>C</v>
      </c>
      <c r="G24" s="148" t="str">
        <f t="shared" si="0"/>
        <v>C</v>
      </c>
      <c r="H24" s="148"/>
      <c r="I24" s="148"/>
      <c r="J24" s="149"/>
      <c r="K24" s="7"/>
      <c r="N24" t="s">
        <v>7</v>
      </c>
    </row>
    <row r="25" spans="1:14" x14ac:dyDescent="0.25">
      <c r="A25" s="15">
        <v>3</v>
      </c>
      <c r="B25" s="84"/>
      <c r="C25" s="150"/>
      <c r="D25" s="142"/>
      <c r="E25" s="143"/>
      <c r="F25" s="143" t="str">
        <f t="shared" si="0"/>
        <v>C</v>
      </c>
      <c r="G25" s="141" t="str">
        <f t="shared" si="0"/>
        <v>C</v>
      </c>
      <c r="H25" s="141" t="str">
        <f t="shared" ref="H25:J26" si="1">H8</f>
        <v>C</v>
      </c>
      <c r="I25" s="141" t="str">
        <f t="shared" si="1"/>
        <v>C</v>
      </c>
      <c r="J25" s="151" t="str">
        <f t="shared" si="1"/>
        <v>C</v>
      </c>
      <c r="K25" s="7"/>
      <c r="M25" s="24"/>
      <c r="N25" t="s">
        <v>41</v>
      </c>
    </row>
    <row r="26" spans="1:14" x14ac:dyDescent="0.25">
      <c r="A26" s="15">
        <v>4</v>
      </c>
      <c r="B26" s="84"/>
      <c r="C26" s="150" t="str">
        <f t="shared" ref="C26:C35" si="2">C9</f>
        <v>S</v>
      </c>
      <c r="D26" s="142"/>
      <c r="E26" s="143"/>
      <c r="F26" s="143" t="str">
        <f t="shared" si="0"/>
        <v>M</v>
      </c>
      <c r="G26" s="143" t="str">
        <f t="shared" si="0"/>
        <v>M</v>
      </c>
      <c r="H26" s="141" t="str">
        <f t="shared" si="1"/>
        <v>S</v>
      </c>
      <c r="I26" s="141" t="str">
        <f t="shared" si="1"/>
        <v>S</v>
      </c>
      <c r="J26" s="151" t="str">
        <f t="shared" si="1"/>
        <v>S</v>
      </c>
      <c r="K26" s="7"/>
      <c r="M26" s="25"/>
      <c r="N26" t="s">
        <v>42</v>
      </c>
    </row>
    <row r="27" spans="1:14" ht="15.75" thickBot="1" x14ac:dyDescent="0.3">
      <c r="A27" s="15">
        <v>5</v>
      </c>
      <c r="B27" s="6"/>
      <c r="C27" s="150" t="str">
        <f t="shared" si="2"/>
        <v>S</v>
      </c>
      <c r="D27" s="142"/>
      <c r="E27" s="165"/>
      <c r="F27" s="143" t="str">
        <f t="shared" si="0"/>
        <v>M</v>
      </c>
      <c r="G27" s="165" t="str">
        <f t="shared" si="0"/>
        <v>M</v>
      </c>
      <c r="H27" s="166"/>
      <c r="I27" s="144"/>
      <c r="J27" s="152" t="str">
        <f>J10</f>
        <v>S</v>
      </c>
      <c r="K27" s="7"/>
      <c r="M27" s="26"/>
      <c r="N27" t="s">
        <v>43</v>
      </c>
    </row>
    <row r="28" spans="1:14" ht="16.5" thickTop="1" thickBot="1" x14ac:dyDescent="0.3">
      <c r="A28" s="15">
        <v>6</v>
      </c>
      <c r="B28" s="189"/>
      <c r="C28" s="190" t="str">
        <f t="shared" si="2"/>
        <v>S</v>
      </c>
      <c r="D28" s="191"/>
      <c r="E28" s="168"/>
      <c r="F28" s="169"/>
      <c r="G28" s="169"/>
      <c r="H28" s="170"/>
      <c r="I28" s="163"/>
      <c r="J28" s="152" t="str">
        <f>J11</f>
        <v>S</v>
      </c>
      <c r="K28" s="7"/>
      <c r="M28" s="27"/>
      <c r="N28" t="s">
        <v>44</v>
      </c>
    </row>
    <row r="29" spans="1:14" ht="16.5" thickTop="1" thickBot="1" x14ac:dyDescent="0.3">
      <c r="A29" s="15">
        <v>7</v>
      </c>
      <c r="B29" s="186"/>
      <c r="C29" s="187" t="str">
        <f t="shared" si="2"/>
        <v>S</v>
      </c>
      <c r="D29" s="188"/>
      <c r="E29" s="171"/>
      <c r="F29" s="9"/>
      <c r="G29" s="8"/>
      <c r="H29" s="172"/>
      <c r="I29" s="163"/>
      <c r="J29" s="152"/>
      <c r="K29" s="7"/>
      <c r="M29" s="23"/>
      <c r="N29" t="s">
        <v>119</v>
      </c>
    </row>
    <row r="30" spans="1:14" ht="16.5" thickTop="1" thickBot="1" x14ac:dyDescent="0.3">
      <c r="A30" s="15">
        <v>8</v>
      </c>
      <c r="B30" s="6"/>
      <c r="C30" s="153" t="str">
        <f t="shared" si="2"/>
        <v>S</v>
      </c>
      <c r="D30" s="160"/>
      <c r="E30" s="173"/>
      <c r="F30" s="10"/>
      <c r="G30" s="9"/>
      <c r="H30" s="172"/>
      <c r="I30" s="164" t="str">
        <f>I13</f>
        <v>M</v>
      </c>
      <c r="J30" s="152"/>
      <c r="K30" s="7"/>
      <c r="M30" s="133"/>
      <c r="N30" t="s">
        <v>38</v>
      </c>
    </row>
    <row r="31" spans="1:14" ht="16.5" thickTop="1" thickBot="1" x14ac:dyDescent="0.3">
      <c r="A31" s="15">
        <v>9</v>
      </c>
      <c r="B31" s="6"/>
      <c r="C31" s="153" t="str">
        <f t="shared" si="2"/>
        <v>S</v>
      </c>
      <c r="D31" s="160" t="str">
        <f>D14</f>
        <v>M</v>
      </c>
      <c r="E31" s="173"/>
      <c r="F31" s="11"/>
      <c r="G31" s="12"/>
      <c r="H31" s="174"/>
      <c r="I31" s="195" t="str">
        <f>I15</f>
        <v>M</v>
      </c>
      <c r="J31" s="196"/>
      <c r="K31" s="197"/>
      <c r="M31" s="134"/>
      <c r="N31" t="s">
        <v>8</v>
      </c>
    </row>
    <row r="32" spans="1:14" ht="16.5" thickTop="1" thickBot="1" x14ac:dyDescent="0.3">
      <c r="A32" s="15">
        <v>10</v>
      </c>
      <c r="B32" s="6"/>
      <c r="C32" s="154" t="str">
        <f t="shared" si="2"/>
        <v>S</v>
      </c>
      <c r="D32" s="161" t="str">
        <f>D15</f>
        <v>M</v>
      </c>
      <c r="E32" s="176"/>
      <c r="F32" s="177"/>
      <c r="G32" s="177"/>
      <c r="H32" s="178"/>
      <c r="I32" s="192" t="str">
        <f>I16</f>
        <v>M</v>
      </c>
      <c r="J32" s="193"/>
      <c r="K32" s="194"/>
      <c r="N32" t="s">
        <v>9</v>
      </c>
    </row>
    <row r="33" spans="1:14" ht="16.5" thickTop="1" thickBot="1" x14ac:dyDescent="0.3">
      <c r="A33" s="15">
        <v>11</v>
      </c>
      <c r="B33" s="6"/>
      <c r="C33" s="155" t="str">
        <f t="shared" si="2"/>
        <v>S</v>
      </c>
      <c r="D33" s="162" t="str">
        <f>D16</f>
        <v>M</v>
      </c>
      <c r="E33" s="167"/>
      <c r="F33" s="180"/>
      <c r="G33" s="180"/>
      <c r="H33" s="180"/>
      <c r="I33" s="142" t="str">
        <f>I16</f>
        <v>M</v>
      </c>
      <c r="J33" s="156"/>
      <c r="K33" s="145"/>
      <c r="M33" s="87"/>
      <c r="N33" t="s">
        <v>10</v>
      </c>
    </row>
    <row r="34" spans="1:14" ht="15.75" thickBot="1" x14ac:dyDescent="0.3">
      <c r="A34" s="15">
        <v>12</v>
      </c>
      <c r="B34" s="6"/>
      <c r="C34" s="155" t="str">
        <f t="shared" si="2"/>
        <v>C</v>
      </c>
      <c r="D34" s="162" t="str">
        <f>D17</f>
        <v>M</v>
      </c>
      <c r="E34" s="141" t="str">
        <f>E17</f>
        <v>M</v>
      </c>
      <c r="F34" s="179"/>
      <c r="G34" s="179"/>
      <c r="H34" s="179"/>
      <c r="I34" s="142" t="str">
        <f>I17</f>
        <v>C</v>
      </c>
      <c r="J34" s="156" t="str">
        <f>J17</f>
        <v>C</v>
      </c>
      <c r="K34" s="145"/>
      <c r="M34" s="41"/>
      <c r="N34" t="s">
        <v>86</v>
      </c>
    </row>
    <row r="35" spans="1:14" ht="15.75" thickBot="1" x14ac:dyDescent="0.3">
      <c r="A35" s="15">
        <v>13</v>
      </c>
      <c r="B35" s="140"/>
      <c r="C35" s="157" t="str">
        <f t="shared" si="2"/>
        <v>C</v>
      </c>
      <c r="D35" s="158" t="str">
        <f>D18</f>
        <v>C</v>
      </c>
      <c r="E35" s="158" t="str">
        <f>E18</f>
        <v>C</v>
      </c>
      <c r="F35" s="158" t="str">
        <f>F18</f>
        <v>C</v>
      </c>
      <c r="G35" s="158"/>
      <c r="H35" s="158"/>
      <c r="I35" s="158" t="str">
        <f>I18</f>
        <v>C</v>
      </c>
      <c r="J35" s="159" t="str">
        <f>J18</f>
        <v>C</v>
      </c>
      <c r="K35" s="46"/>
    </row>
    <row r="36" spans="1:14" ht="15.75" thickTop="1" x14ac:dyDescent="0.25">
      <c r="A36" s="15">
        <v>14</v>
      </c>
      <c r="B36" s="4"/>
      <c r="C36" s="13"/>
      <c r="D36" s="13"/>
      <c r="E36" s="13"/>
      <c r="F36" s="13"/>
      <c r="G36" s="13"/>
      <c r="H36" s="13"/>
      <c r="I36" s="13"/>
      <c r="J36" s="13"/>
      <c r="K36" s="4"/>
    </row>
    <row r="37" spans="1:14" x14ac:dyDescent="0.25">
      <c r="B37" s="240" t="s">
        <v>106</v>
      </c>
      <c r="C37" s="240"/>
      <c r="D37" s="240"/>
      <c r="E37" s="240"/>
      <c r="F37" s="240"/>
      <c r="G37" s="240"/>
      <c r="H37" s="240"/>
      <c r="I37" s="240"/>
      <c r="J37" s="240"/>
      <c r="K37" s="240"/>
    </row>
  </sheetData>
  <mergeCells count="2">
    <mergeCell ref="B20:K20"/>
    <mergeCell ref="B37:K37"/>
  </mergeCells>
  <conditionalFormatting sqref="F24">
    <cfRule type="expression" dxfId="33" priority="9">
      <formula>Answers=0</formula>
    </cfRule>
  </conditionalFormatting>
  <conditionalFormatting sqref="C28:C31 D35:F35 I35:J35">
    <cfRule type="expression" dxfId="32" priority="8">
      <formula>Answers=0</formula>
    </cfRule>
  </conditionalFormatting>
  <conditionalFormatting sqref="I30">
    <cfRule type="expression" dxfId="31" priority="7">
      <formula>Answers=0</formula>
    </cfRule>
  </conditionalFormatting>
  <conditionalFormatting sqref="H25:J26 G24:G25 E34 C32:C35 D32:D34">
    <cfRule type="expression" dxfId="30" priority="6">
      <formula>Answers=0</formula>
    </cfRule>
  </conditionalFormatting>
  <conditionalFormatting sqref="C26:C27 I31:I33 I34:J34">
    <cfRule type="expression" dxfId="29" priority="5">
      <formula>Answers=0</formula>
    </cfRule>
  </conditionalFormatting>
  <conditionalFormatting sqref="F25:F27 G26">
    <cfRule type="expression" dxfId="28" priority="4">
      <formula>Answers=0</formula>
    </cfRule>
  </conditionalFormatting>
  <conditionalFormatting sqref="G27">
    <cfRule type="expression" dxfId="27" priority="3">
      <formula>Answers=0</formula>
    </cfRule>
  </conditionalFormatting>
  <conditionalFormatting sqref="D31">
    <cfRule type="expression" dxfId="26" priority="2">
      <formula>Answers=0</formula>
    </cfRule>
  </conditionalFormatting>
  <conditionalFormatting sqref="J27:J28">
    <cfRule type="expression" dxfId="25" priority="1">
      <formula>Answers=0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showGridLines="0" tabSelected="1" zoomScaleNormal="100" workbookViewId="0">
      <selection activeCell="C2" sqref="C2"/>
    </sheetView>
  </sheetViews>
  <sheetFormatPr defaultRowHeight="15" x14ac:dyDescent="0.25"/>
  <cols>
    <col min="1" max="1" width="20.28515625" style="16" customWidth="1"/>
    <col min="2" max="2" width="20.5703125" style="14" customWidth="1"/>
    <col min="3" max="3" width="17.85546875" style="14" customWidth="1"/>
    <col min="4" max="4" width="21.5703125" style="16" customWidth="1"/>
    <col min="5" max="5" width="18.7109375" style="16" customWidth="1"/>
    <col min="6" max="6" width="16.7109375" style="16" customWidth="1"/>
    <col min="7" max="7" width="18.42578125" style="16" customWidth="1"/>
    <col min="8" max="8" width="4.42578125" style="16" customWidth="1"/>
    <col min="9" max="9" width="18.7109375" style="16" customWidth="1"/>
    <col min="10" max="10" width="20.140625" style="16" customWidth="1"/>
    <col min="11" max="11" width="15.28515625" style="16" customWidth="1"/>
    <col min="12" max="12" width="19.42578125" customWidth="1"/>
    <col min="13" max="13" width="13.85546875" customWidth="1"/>
  </cols>
  <sheetData>
    <row r="1" spans="1:7" ht="15.75" x14ac:dyDescent="0.25">
      <c r="A1" s="77" t="s">
        <v>108</v>
      </c>
      <c r="B1" s="76"/>
      <c r="C1" s="76"/>
    </row>
    <row r="3" spans="1:7" x14ac:dyDescent="0.25">
      <c r="A3" s="28"/>
      <c r="C3" s="81"/>
    </row>
    <row r="4" spans="1:7" ht="15.75" x14ac:dyDescent="0.25">
      <c r="A4" s="18" t="s">
        <v>40</v>
      </c>
      <c r="B4" s="16" t="s">
        <v>89</v>
      </c>
      <c r="C4" s="51"/>
    </row>
    <row r="5" spans="1:7" x14ac:dyDescent="0.25">
      <c r="A5" s="28"/>
      <c r="B5" s="16" t="s">
        <v>109</v>
      </c>
      <c r="C5" s="81"/>
    </row>
    <row r="6" spans="1:7" x14ac:dyDescent="0.25">
      <c r="A6"/>
      <c r="C6"/>
    </row>
    <row r="8" spans="1:7" x14ac:dyDescent="0.25">
      <c r="A8" s="78" t="s">
        <v>65</v>
      </c>
      <c r="B8" s="80" t="s">
        <v>64</v>
      </c>
      <c r="C8" s="79"/>
    </row>
    <row r="9" spans="1:7" x14ac:dyDescent="0.25">
      <c r="A9" s="28"/>
      <c r="B9" s="80" t="s">
        <v>81</v>
      </c>
      <c r="C9" s="81"/>
    </row>
    <row r="10" spans="1:7" x14ac:dyDescent="0.25">
      <c r="A10" s="28"/>
      <c r="B10" s="80" t="s">
        <v>63</v>
      </c>
      <c r="C10" s="81"/>
    </row>
    <row r="15" spans="1:7" ht="15.75" thickBot="1" x14ac:dyDescent="0.3">
      <c r="A15" s="18" t="s">
        <v>79</v>
      </c>
    </row>
    <row r="16" spans="1:7" x14ac:dyDescent="0.25">
      <c r="A16" s="247" t="s">
        <v>82</v>
      </c>
      <c r="B16" s="241" t="s">
        <v>45</v>
      </c>
      <c r="C16" s="241" t="s">
        <v>46</v>
      </c>
      <c r="D16" s="241" t="s">
        <v>47</v>
      </c>
      <c r="E16" s="241" t="s">
        <v>48</v>
      </c>
      <c r="F16" s="241" t="s">
        <v>36</v>
      </c>
      <c r="G16" s="244" t="s">
        <v>11</v>
      </c>
    </row>
    <row r="17" spans="1:7" x14ac:dyDescent="0.25">
      <c r="A17" s="248"/>
      <c r="B17" s="242"/>
      <c r="C17" s="242"/>
      <c r="D17" s="242"/>
      <c r="E17" s="242"/>
      <c r="F17" s="242"/>
      <c r="G17" s="245"/>
    </row>
    <row r="18" spans="1:7" ht="15.75" thickBot="1" x14ac:dyDescent="0.3">
      <c r="A18" s="249"/>
      <c r="B18" s="243"/>
      <c r="C18" s="243"/>
      <c r="D18" s="243"/>
      <c r="E18" s="243"/>
      <c r="F18" s="243"/>
      <c r="G18" s="246"/>
    </row>
    <row r="19" spans="1:7" x14ac:dyDescent="0.25">
      <c r="A19" s="21" t="s">
        <v>4</v>
      </c>
      <c r="B19" s="55">
        <v>3</v>
      </c>
      <c r="C19" s="55">
        <v>1</v>
      </c>
      <c r="D19" s="55">
        <v>4</v>
      </c>
      <c r="E19" s="55">
        <v>4</v>
      </c>
      <c r="F19" s="55">
        <v>1</v>
      </c>
      <c r="G19" s="56">
        <f>SUM(B19,C19,D19,E19,F19)</f>
        <v>13</v>
      </c>
    </row>
    <row r="20" spans="1:7" x14ac:dyDescent="0.25">
      <c r="A20" s="30" t="s">
        <v>5</v>
      </c>
      <c r="B20" s="57">
        <v>2</v>
      </c>
      <c r="C20" s="57">
        <v>0</v>
      </c>
      <c r="D20" s="57">
        <v>0</v>
      </c>
      <c r="E20" s="57">
        <v>5</v>
      </c>
      <c r="F20" s="57">
        <v>6</v>
      </c>
      <c r="G20" s="58">
        <f t="shared" ref="G20:G21" si="0">SUM(B20,C20,D20,E20,F20)</f>
        <v>13</v>
      </c>
    </row>
    <row r="21" spans="1:7" ht="15.75" thickBot="1" x14ac:dyDescent="0.3">
      <c r="A21" s="31" t="s">
        <v>6</v>
      </c>
      <c r="B21" s="82">
        <v>2</v>
      </c>
      <c r="C21" s="82">
        <v>0</v>
      </c>
      <c r="D21" s="82">
        <v>1</v>
      </c>
      <c r="E21" s="82">
        <v>7</v>
      </c>
      <c r="F21" s="82">
        <v>6</v>
      </c>
      <c r="G21" s="59">
        <f t="shared" si="0"/>
        <v>16</v>
      </c>
    </row>
    <row r="22" spans="1:7" x14ac:dyDescent="0.25">
      <c r="A22" s="17"/>
      <c r="B22" s="175"/>
      <c r="C22" s="175"/>
      <c r="D22" s="175"/>
      <c r="E22" s="175"/>
      <c r="F22" s="175"/>
      <c r="G22" s="175"/>
    </row>
  </sheetData>
  <mergeCells count="7">
    <mergeCell ref="F16:F18"/>
    <mergeCell ref="G16:G18"/>
    <mergeCell ref="A16:A18"/>
    <mergeCell ref="B16:B18"/>
    <mergeCell ref="C16:C18"/>
    <mergeCell ref="D16:D18"/>
    <mergeCell ref="E16:E18"/>
  </mergeCells>
  <conditionalFormatting sqref="B19:E21">
    <cfRule type="expression" dxfId="24" priority="81">
      <formula>"answers=0"</formula>
    </cfRule>
  </conditionalFormatting>
  <conditionalFormatting sqref="G19:G21">
    <cfRule type="expression" dxfId="23" priority="79">
      <formula>"answers=0"</formula>
    </cfRule>
  </conditionalFormatting>
  <conditionalFormatting sqref="B19:G21">
    <cfRule type="expression" dxfId="22" priority="9">
      <formula>Answers=0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74233-AE41-4B8D-8C08-F10D7B19DCB5}">
  <sheetPr>
    <pageSetUpPr fitToPage="1"/>
  </sheetPr>
  <dimension ref="B1:N44"/>
  <sheetViews>
    <sheetView showGridLines="0" tabSelected="1" zoomScaleNormal="100" workbookViewId="0">
      <selection activeCell="C2" sqref="C2"/>
    </sheetView>
  </sheetViews>
  <sheetFormatPr defaultRowHeight="15" x14ac:dyDescent="0.25"/>
  <cols>
    <col min="1" max="1" width="6" customWidth="1"/>
    <col min="2" max="2" width="22.140625" style="16" customWidth="1"/>
    <col min="3" max="3" width="14.140625" style="14" customWidth="1"/>
    <col min="4" max="4" width="13.140625" style="14" customWidth="1"/>
    <col min="5" max="6" width="14.140625" style="16" customWidth="1"/>
    <col min="7" max="7" width="4" style="16" customWidth="1"/>
    <col min="8" max="8" width="18.140625" style="16" customWidth="1"/>
    <col min="9" max="9" width="12.7109375" style="16" customWidth="1"/>
    <col min="10" max="10" width="17.7109375" style="16" customWidth="1"/>
    <col min="11" max="11" width="12.5703125" style="16" customWidth="1"/>
    <col min="12" max="12" width="13.5703125" style="16" customWidth="1"/>
    <col min="13" max="13" width="12.7109375" style="16" customWidth="1"/>
    <col min="14" max="14" width="14.28515625" style="16" customWidth="1"/>
    <col min="15" max="15" width="4.5703125" customWidth="1"/>
    <col min="16" max="16" width="13.85546875" customWidth="1"/>
  </cols>
  <sheetData>
    <row r="1" spans="2:14" ht="15.75" x14ac:dyDescent="0.25">
      <c r="B1" s="54" t="s">
        <v>90</v>
      </c>
      <c r="C1" s="15"/>
      <c r="E1" s="14"/>
      <c r="F1" s="14"/>
      <c r="G1" s="14"/>
      <c r="H1" s="14"/>
      <c r="I1" s="14"/>
      <c r="J1" s="14"/>
      <c r="K1" s="14"/>
      <c r="L1" s="14"/>
      <c r="M1" s="14"/>
      <c r="N1"/>
    </row>
    <row r="2" spans="2:14" x14ac:dyDescent="0.25">
      <c r="B2"/>
      <c r="D2" s="17"/>
      <c r="E2" s="17"/>
      <c r="F2" s="17"/>
      <c r="G2" s="17"/>
      <c r="H2" s="17"/>
      <c r="I2" s="17"/>
      <c r="J2" s="17"/>
      <c r="K2" s="17"/>
      <c r="L2" s="17"/>
      <c r="M2" s="17"/>
      <c r="N2" s="38"/>
    </row>
    <row r="3" spans="2:14" x14ac:dyDescent="0.25">
      <c r="B3" s="18" t="s">
        <v>40</v>
      </c>
      <c r="C3" s="16" t="s">
        <v>110</v>
      </c>
      <c r="E3" s="14"/>
      <c r="F3" s="14"/>
      <c r="G3" s="14"/>
      <c r="H3" s="14"/>
      <c r="I3" s="14"/>
      <c r="J3" s="14"/>
      <c r="K3" s="14"/>
      <c r="L3" s="14"/>
      <c r="M3" s="14"/>
      <c r="N3"/>
    </row>
    <row r="4" spans="2:14" ht="17.25" x14ac:dyDescent="0.25">
      <c r="B4"/>
      <c r="C4" s="16" t="s">
        <v>92</v>
      </c>
      <c r="D4" s="15"/>
      <c r="E4" s="14"/>
      <c r="F4" s="14"/>
      <c r="G4" s="14"/>
      <c r="H4" s="14"/>
      <c r="I4" s="14"/>
      <c r="J4" s="14"/>
      <c r="K4" s="14"/>
      <c r="L4" s="14"/>
      <c r="M4" s="14"/>
      <c r="N4"/>
    </row>
    <row r="5" spans="2:14" x14ac:dyDescent="0.25">
      <c r="B5"/>
      <c r="C5" s="16" t="s">
        <v>111</v>
      </c>
      <c r="D5"/>
      <c r="E5"/>
      <c r="F5"/>
      <c r="G5"/>
      <c r="H5"/>
      <c r="I5"/>
      <c r="J5"/>
      <c r="K5"/>
      <c r="L5"/>
      <c r="M5"/>
      <c r="N5"/>
    </row>
    <row r="6" spans="2:14" ht="17.25" x14ac:dyDescent="0.25">
      <c r="B6"/>
      <c r="C6" s="16" t="s">
        <v>112</v>
      </c>
      <c r="D6"/>
      <c r="E6"/>
      <c r="F6"/>
      <c r="G6"/>
      <c r="H6"/>
      <c r="I6"/>
      <c r="J6"/>
      <c r="K6"/>
      <c r="L6"/>
      <c r="M6"/>
      <c r="N6"/>
    </row>
    <row r="7" spans="2:14" x14ac:dyDescent="0.25">
      <c r="B7"/>
      <c r="C7" s="16" t="s">
        <v>93</v>
      </c>
      <c r="D7"/>
      <c r="E7"/>
      <c r="F7"/>
      <c r="G7"/>
      <c r="H7"/>
      <c r="I7"/>
      <c r="J7"/>
      <c r="K7"/>
      <c r="L7"/>
      <c r="M7"/>
      <c r="N7"/>
    </row>
    <row r="8" spans="2:14" x14ac:dyDescent="0.25">
      <c r="B8"/>
      <c r="C8" s="16"/>
      <c r="D8"/>
      <c r="E8"/>
      <c r="F8"/>
      <c r="G8"/>
      <c r="H8"/>
      <c r="I8"/>
      <c r="J8"/>
      <c r="K8"/>
      <c r="L8"/>
      <c r="M8"/>
      <c r="N8"/>
    </row>
    <row r="9" spans="2:14" x14ac:dyDescent="0.25">
      <c r="B9" s="38" t="s">
        <v>60</v>
      </c>
      <c r="C9" t="s">
        <v>91</v>
      </c>
      <c r="D9"/>
      <c r="E9"/>
      <c r="F9"/>
      <c r="G9"/>
      <c r="H9"/>
      <c r="I9"/>
      <c r="J9"/>
      <c r="K9"/>
      <c r="L9"/>
      <c r="M9"/>
      <c r="N9"/>
    </row>
    <row r="10" spans="2:14" x14ac:dyDescent="0.25">
      <c r="B10" s="38"/>
      <c r="C10"/>
      <c r="D10"/>
      <c r="E10"/>
      <c r="F10"/>
      <c r="G10"/>
      <c r="H10"/>
      <c r="I10"/>
      <c r="J10"/>
      <c r="K10"/>
      <c r="L10"/>
      <c r="M10"/>
      <c r="N10"/>
    </row>
    <row r="11" spans="2:14" ht="15.75" thickBot="1" x14ac:dyDescent="0.3">
      <c r="B11" s="18" t="s">
        <v>122</v>
      </c>
      <c r="H11" s="18" t="s">
        <v>123</v>
      </c>
    </row>
    <row r="12" spans="2:14" x14ac:dyDescent="0.25">
      <c r="B12" s="250" t="s">
        <v>13</v>
      </c>
      <c r="C12" s="252" t="s">
        <v>28</v>
      </c>
      <c r="D12" s="252"/>
      <c r="E12" s="253" t="s">
        <v>29</v>
      </c>
      <c r="F12" s="254"/>
      <c r="G12" s="233"/>
      <c r="H12" s="250" t="s">
        <v>13</v>
      </c>
      <c r="I12" s="258" t="s">
        <v>14</v>
      </c>
      <c r="J12" s="259"/>
      <c r="K12" s="253" t="s">
        <v>15</v>
      </c>
      <c r="L12" s="259"/>
      <c r="M12" s="253" t="s">
        <v>31</v>
      </c>
      <c r="N12" s="254"/>
    </row>
    <row r="13" spans="2:14" ht="15.75" thickBot="1" x14ac:dyDescent="0.3">
      <c r="B13" s="251"/>
      <c r="C13" s="36" t="s">
        <v>16</v>
      </c>
      <c r="D13" s="36" t="s">
        <v>17</v>
      </c>
      <c r="E13" s="36" t="s">
        <v>16</v>
      </c>
      <c r="F13" s="230" t="s">
        <v>17</v>
      </c>
      <c r="G13" s="233"/>
      <c r="H13" s="251"/>
      <c r="I13" s="229" t="s">
        <v>16</v>
      </c>
      <c r="J13" s="36" t="s">
        <v>17</v>
      </c>
      <c r="K13" s="36" t="s">
        <v>16</v>
      </c>
      <c r="L13" s="36" t="s">
        <v>17</v>
      </c>
      <c r="M13" s="36" t="s">
        <v>16</v>
      </c>
      <c r="N13" s="34" t="s">
        <v>17</v>
      </c>
    </row>
    <row r="14" spans="2:14" ht="17.25" x14ac:dyDescent="0.25">
      <c r="B14" s="21" t="s">
        <v>18</v>
      </c>
      <c r="C14" s="67">
        <v>5000</v>
      </c>
      <c r="D14" s="60" t="s">
        <v>68</v>
      </c>
      <c r="E14" s="67">
        <v>10000</v>
      </c>
      <c r="F14" s="62" t="s">
        <v>68</v>
      </c>
      <c r="G14" s="235"/>
      <c r="H14" s="231" t="s">
        <v>18</v>
      </c>
      <c r="I14" s="236">
        <v>200</v>
      </c>
      <c r="J14" s="60" t="s">
        <v>19</v>
      </c>
      <c r="K14" s="61">
        <v>0.36499999999999999</v>
      </c>
      <c r="L14" s="61" t="s">
        <v>69</v>
      </c>
      <c r="M14" s="60">
        <v>0.02</v>
      </c>
      <c r="N14" s="62" t="s">
        <v>69</v>
      </c>
    </row>
    <row r="15" spans="2:14" ht="17.25" x14ac:dyDescent="0.25">
      <c r="B15" s="30" t="s">
        <v>20</v>
      </c>
      <c r="C15" s="63">
        <v>0.7</v>
      </c>
      <c r="D15" s="63" t="s">
        <v>83</v>
      </c>
      <c r="E15" s="63">
        <v>0.3</v>
      </c>
      <c r="F15" s="64" t="s">
        <v>83</v>
      </c>
      <c r="G15" s="235"/>
      <c r="H15" s="228" t="s">
        <v>20</v>
      </c>
      <c r="I15" s="237">
        <v>100000</v>
      </c>
      <c r="J15" s="63" t="s">
        <v>21</v>
      </c>
      <c r="K15" s="69">
        <v>1000</v>
      </c>
      <c r="L15" s="63" t="s">
        <v>70</v>
      </c>
      <c r="M15" s="69">
        <v>2000</v>
      </c>
      <c r="N15" s="64" t="s">
        <v>70</v>
      </c>
    </row>
    <row r="16" spans="2:14" ht="18" thickBot="1" x14ac:dyDescent="0.3">
      <c r="B16" s="31" t="s">
        <v>22</v>
      </c>
      <c r="C16" s="65">
        <v>0.6</v>
      </c>
      <c r="D16" s="65" t="s">
        <v>83</v>
      </c>
      <c r="E16" s="65">
        <v>0.4</v>
      </c>
      <c r="F16" s="66" t="s">
        <v>83</v>
      </c>
      <c r="G16" s="235"/>
      <c r="H16" s="229" t="s">
        <v>22</v>
      </c>
      <c r="I16" s="238">
        <v>500000</v>
      </c>
      <c r="J16" s="65" t="s">
        <v>23</v>
      </c>
      <c r="K16" s="70">
        <v>2000</v>
      </c>
      <c r="L16" s="65" t="s">
        <v>70</v>
      </c>
      <c r="M16" s="70">
        <v>5000</v>
      </c>
      <c r="N16" s="66" t="s">
        <v>70</v>
      </c>
    </row>
    <row r="18" spans="2:12" ht="15.75" thickBot="1" x14ac:dyDescent="0.3">
      <c r="B18" s="18" t="s">
        <v>71</v>
      </c>
    </row>
    <row r="19" spans="2:12" ht="17.25" customHeight="1" x14ac:dyDescent="0.25">
      <c r="B19" s="250" t="s">
        <v>94</v>
      </c>
      <c r="C19" s="241" t="s">
        <v>24</v>
      </c>
      <c r="D19" s="241" t="s">
        <v>25</v>
      </c>
      <c r="E19" s="241" t="s">
        <v>26</v>
      </c>
      <c r="F19" s="244" t="s">
        <v>27</v>
      </c>
      <c r="G19" s="232"/>
      <c r="H19" s="232"/>
      <c r="I19" s="260"/>
      <c r="J19" s="260"/>
      <c r="K19" s="260"/>
    </row>
    <row r="20" spans="2:12" ht="15.75" customHeight="1" x14ac:dyDescent="0.25">
      <c r="B20" s="255"/>
      <c r="C20" s="242"/>
      <c r="D20" s="242"/>
      <c r="E20" s="242"/>
      <c r="F20" s="256"/>
      <c r="G20" s="233"/>
      <c r="H20" s="233"/>
      <c r="I20" s="260"/>
      <c r="J20" s="260"/>
      <c r="K20" s="260"/>
    </row>
    <row r="21" spans="2:12" ht="16.5" customHeight="1" x14ac:dyDescent="0.25">
      <c r="B21" s="255"/>
      <c r="C21" s="242"/>
      <c r="D21" s="242"/>
      <c r="E21" s="242"/>
      <c r="F21" s="256"/>
      <c r="G21" s="233"/>
      <c r="H21" s="233"/>
      <c r="I21" s="260"/>
      <c r="J21" s="260"/>
      <c r="K21" s="260"/>
    </row>
    <row r="22" spans="2:12" ht="15.75" thickBot="1" x14ac:dyDescent="0.3">
      <c r="B22" s="251"/>
      <c r="C22" s="243"/>
      <c r="D22" s="243"/>
      <c r="E22" s="243"/>
      <c r="F22" s="257"/>
      <c r="G22" s="233"/>
      <c r="H22" s="233"/>
      <c r="I22" s="260"/>
      <c r="J22" s="260"/>
      <c r="K22" s="260"/>
    </row>
    <row r="23" spans="2:12" x14ac:dyDescent="0.25">
      <c r="B23" s="21" t="s">
        <v>28</v>
      </c>
      <c r="C23" s="67">
        <f>C14*I14</f>
        <v>1000000</v>
      </c>
      <c r="D23" s="67">
        <f>I15*C15</f>
        <v>70000</v>
      </c>
      <c r="E23" s="67">
        <f>I16*C16</f>
        <v>300000</v>
      </c>
      <c r="F23" s="206">
        <f>SUM(C23:E23)</f>
        <v>1370000</v>
      </c>
      <c r="G23" s="234"/>
      <c r="H23" s="234"/>
      <c r="I23" s="14"/>
      <c r="J23" s="14"/>
      <c r="L23" s="39"/>
    </row>
    <row r="24" spans="2:12" x14ac:dyDescent="0.25">
      <c r="B24" s="30" t="s">
        <v>29</v>
      </c>
      <c r="C24" s="69">
        <f>E14*I14</f>
        <v>2000000</v>
      </c>
      <c r="D24" s="69">
        <f>I15*E15</f>
        <v>30000</v>
      </c>
      <c r="E24" s="69">
        <f>I16*E16</f>
        <v>200000</v>
      </c>
      <c r="F24" s="205">
        <f>SUM(C24:E24)</f>
        <v>2230000</v>
      </c>
      <c r="G24" s="234"/>
      <c r="H24" s="234"/>
      <c r="I24" s="14"/>
      <c r="J24" s="14"/>
      <c r="L24" s="40"/>
    </row>
    <row r="25" spans="2:12" ht="15.75" thickBot="1" x14ac:dyDescent="0.3">
      <c r="B25" s="31" t="s">
        <v>12</v>
      </c>
      <c r="C25" s="70">
        <f>C24+C23</f>
        <v>3000000</v>
      </c>
      <c r="D25" s="70">
        <f>D24+D23</f>
        <v>100000</v>
      </c>
      <c r="E25" s="70">
        <f>E24+E23</f>
        <v>500000</v>
      </c>
      <c r="F25" s="72">
        <f>F24+F23</f>
        <v>3600000</v>
      </c>
      <c r="G25" s="234"/>
      <c r="H25" s="234"/>
      <c r="L25" s="40"/>
    </row>
    <row r="26" spans="2:12" x14ac:dyDescent="0.25">
      <c r="L26" s="40"/>
    </row>
    <row r="27" spans="2:12" ht="15.75" thickBot="1" x14ac:dyDescent="0.3">
      <c r="B27" s="18" t="s">
        <v>72</v>
      </c>
    </row>
    <row r="28" spans="2:12" ht="16.5" customHeight="1" x14ac:dyDescent="0.25">
      <c r="B28" s="250" t="s">
        <v>30</v>
      </c>
      <c r="C28" s="241" t="s">
        <v>49</v>
      </c>
      <c r="D28" s="241" t="s">
        <v>50</v>
      </c>
      <c r="E28" s="241" t="s">
        <v>51</v>
      </c>
      <c r="F28" s="244" t="s">
        <v>52</v>
      </c>
      <c r="G28" s="232"/>
      <c r="H28" s="232"/>
      <c r="I28" s="260"/>
      <c r="J28" s="260"/>
      <c r="K28" s="260"/>
    </row>
    <row r="29" spans="2:12" x14ac:dyDescent="0.25">
      <c r="B29" s="255"/>
      <c r="C29" s="242"/>
      <c r="D29" s="242"/>
      <c r="E29" s="242"/>
      <c r="F29" s="256"/>
      <c r="G29" s="233"/>
      <c r="H29" s="233"/>
      <c r="I29" s="260"/>
      <c r="J29" s="260"/>
      <c r="K29" s="260"/>
    </row>
    <row r="30" spans="2:12" x14ac:dyDescent="0.25">
      <c r="B30" s="255"/>
      <c r="C30" s="242"/>
      <c r="D30" s="242"/>
      <c r="E30" s="242"/>
      <c r="F30" s="256"/>
      <c r="G30" s="233"/>
      <c r="H30" s="233"/>
      <c r="I30" s="260"/>
      <c r="J30" s="260"/>
      <c r="K30" s="260"/>
    </row>
    <row r="31" spans="2:12" ht="15.75" thickBot="1" x14ac:dyDescent="0.3">
      <c r="B31" s="251"/>
      <c r="C31" s="243"/>
      <c r="D31" s="243"/>
      <c r="E31" s="243"/>
      <c r="F31" s="257"/>
      <c r="G31" s="233"/>
      <c r="H31" s="233"/>
      <c r="I31" s="260"/>
      <c r="J31" s="260"/>
      <c r="K31" s="260"/>
    </row>
    <row r="32" spans="2:12" x14ac:dyDescent="0.25">
      <c r="B32" s="21" t="s">
        <v>28</v>
      </c>
      <c r="C32" s="67">
        <f>C14*K14</f>
        <v>1825</v>
      </c>
      <c r="D32" s="67">
        <f>K15*C15</f>
        <v>700</v>
      </c>
      <c r="E32" s="67">
        <f>K16*C16</f>
        <v>1200</v>
      </c>
      <c r="F32" s="206">
        <f>SUM(C32:E32)</f>
        <v>3725</v>
      </c>
      <c r="G32" s="234"/>
      <c r="H32" s="234"/>
      <c r="I32" s="14"/>
    </row>
    <row r="33" spans="2:11" x14ac:dyDescent="0.25">
      <c r="B33" s="30" t="s">
        <v>29</v>
      </c>
      <c r="C33" s="69">
        <f>E14*K14</f>
        <v>3650</v>
      </c>
      <c r="D33" s="69">
        <f>K15*E15</f>
        <v>300</v>
      </c>
      <c r="E33" s="69">
        <f>K16*E16</f>
        <v>800</v>
      </c>
      <c r="F33" s="205">
        <f>SUM(C33:E33)</f>
        <v>4750</v>
      </c>
      <c r="G33" s="234"/>
      <c r="H33" s="234"/>
      <c r="I33" s="14"/>
      <c r="J33" s="14"/>
    </row>
    <row r="34" spans="2:11" ht="15.75" thickBot="1" x14ac:dyDescent="0.3">
      <c r="B34" s="31" t="s">
        <v>12</v>
      </c>
      <c r="C34" s="70">
        <f>C33+C32</f>
        <v>5475</v>
      </c>
      <c r="D34" s="70">
        <f>D33+D32</f>
        <v>1000</v>
      </c>
      <c r="E34" s="70">
        <f>E33+E32</f>
        <v>2000</v>
      </c>
      <c r="F34" s="72">
        <f>F33+F32</f>
        <v>8475</v>
      </c>
      <c r="G34" s="234"/>
      <c r="H34" s="234"/>
      <c r="J34" s="14"/>
    </row>
    <row r="36" spans="2:11" ht="15.75" thickBot="1" x14ac:dyDescent="0.3">
      <c r="B36" s="18" t="s">
        <v>73</v>
      </c>
      <c r="E36" s="14"/>
      <c r="F36" s="14"/>
      <c r="G36" s="14"/>
      <c r="H36" s="14"/>
      <c r="I36" s="260"/>
      <c r="J36" s="260"/>
      <c r="K36" s="260"/>
    </row>
    <row r="37" spans="2:11" x14ac:dyDescent="0.25">
      <c r="B37" s="250" t="s">
        <v>37</v>
      </c>
      <c r="C37" s="241" t="s">
        <v>49</v>
      </c>
      <c r="D37" s="241" t="s">
        <v>50</v>
      </c>
      <c r="E37" s="241" t="s">
        <v>51</v>
      </c>
      <c r="F37" s="244" t="s">
        <v>52</v>
      </c>
      <c r="G37" s="232"/>
      <c r="H37" s="232"/>
      <c r="I37" s="260"/>
      <c r="J37" s="260"/>
      <c r="K37" s="260"/>
    </row>
    <row r="38" spans="2:11" x14ac:dyDescent="0.25">
      <c r="B38" s="255"/>
      <c r="C38" s="242"/>
      <c r="D38" s="242"/>
      <c r="E38" s="242"/>
      <c r="F38" s="256"/>
      <c r="G38" s="233"/>
      <c r="H38" s="233"/>
      <c r="I38" s="260"/>
      <c r="J38" s="260"/>
      <c r="K38" s="260"/>
    </row>
    <row r="39" spans="2:11" x14ac:dyDescent="0.25">
      <c r="B39" s="255"/>
      <c r="C39" s="242"/>
      <c r="D39" s="242"/>
      <c r="E39" s="242"/>
      <c r="F39" s="256"/>
      <c r="G39" s="233"/>
      <c r="H39" s="233"/>
      <c r="I39" s="260"/>
      <c r="J39" s="260"/>
      <c r="K39" s="260"/>
    </row>
    <row r="40" spans="2:11" ht="15.75" thickBot="1" x14ac:dyDescent="0.3">
      <c r="B40" s="251"/>
      <c r="C40" s="243"/>
      <c r="D40" s="243"/>
      <c r="E40" s="243"/>
      <c r="F40" s="257"/>
      <c r="G40" s="233"/>
      <c r="H40" s="233"/>
      <c r="I40" s="14"/>
      <c r="J40" s="14"/>
    </row>
    <row r="41" spans="2:11" x14ac:dyDescent="0.25">
      <c r="B41" s="21" t="s">
        <v>28</v>
      </c>
      <c r="C41" s="67">
        <f>C14*M14</f>
        <v>100</v>
      </c>
      <c r="D41" s="67">
        <f>C15*M15</f>
        <v>1400</v>
      </c>
      <c r="E41" s="67">
        <f>C16*M16</f>
        <v>3000</v>
      </c>
      <c r="F41" s="206">
        <f>SUM(C41:E41)</f>
        <v>4500</v>
      </c>
      <c r="G41" s="234"/>
      <c r="H41" s="234"/>
      <c r="I41" s="14"/>
      <c r="J41" s="14"/>
    </row>
    <row r="42" spans="2:11" x14ac:dyDescent="0.25">
      <c r="B42" s="30" t="s">
        <v>29</v>
      </c>
      <c r="C42" s="69">
        <f>E14*M14</f>
        <v>200</v>
      </c>
      <c r="D42" s="69">
        <f>E15*M15</f>
        <v>600</v>
      </c>
      <c r="E42" s="69">
        <f>E16*M16</f>
        <v>2000</v>
      </c>
      <c r="F42" s="205">
        <f>SUM(C42:E42)</f>
        <v>2800</v>
      </c>
      <c r="G42" s="234"/>
      <c r="H42" s="234"/>
    </row>
    <row r="43" spans="2:11" ht="15.75" thickBot="1" x14ac:dyDescent="0.3">
      <c r="B43" s="31" t="s">
        <v>12</v>
      </c>
      <c r="C43" s="70">
        <f>C42+C41</f>
        <v>300</v>
      </c>
      <c r="D43" s="70">
        <f>D42+D41</f>
        <v>2000</v>
      </c>
      <c r="E43" s="70">
        <f>E42+E41</f>
        <v>5000</v>
      </c>
      <c r="F43" s="72">
        <f>F42+F41</f>
        <v>7300</v>
      </c>
      <c r="G43" s="234"/>
      <c r="H43" s="234"/>
    </row>
    <row r="44" spans="2:11" x14ac:dyDescent="0.25">
      <c r="E44" s="37"/>
      <c r="F44" s="37"/>
      <c r="G44" s="37"/>
      <c r="H44" s="37"/>
      <c r="I44" s="37"/>
      <c r="J44" s="37"/>
      <c r="K44" s="37"/>
    </row>
  </sheetData>
  <mergeCells count="31">
    <mergeCell ref="H12:H13"/>
    <mergeCell ref="I12:J12"/>
    <mergeCell ref="K12:L12"/>
    <mergeCell ref="M12:N12"/>
    <mergeCell ref="I36:I39"/>
    <mergeCell ref="J36:J39"/>
    <mergeCell ref="K36:K39"/>
    <mergeCell ref="J19:J22"/>
    <mergeCell ref="K19:K22"/>
    <mergeCell ref="I28:I31"/>
    <mergeCell ref="J28:J31"/>
    <mergeCell ref="K28:K31"/>
    <mergeCell ref="I19:I22"/>
    <mergeCell ref="B37:B40"/>
    <mergeCell ref="C37:C40"/>
    <mergeCell ref="D37:D40"/>
    <mergeCell ref="E37:E40"/>
    <mergeCell ref="F37:F40"/>
    <mergeCell ref="B28:B31"/>
    <mergeCell ref="C28:C31"/>
    <mergeCell ref="D28:D31"/>
    <mergeCell ref="E28:E31"/>
    <mergeCell ref="F28:F31"/>
    <mergeCell ref="B12:B13"/>
    <mergeCell ref="C12:D12"/>
    <mergeCell ref="E12:F12"/>
    <mergeCell ref="B19:B22"/>
    <mergeCell ref="C19:C22"/>
    <mergeCell ref="D19:D22"/>
    <mergeCell ref="E19:E22"/>
    <mergeCell ref="F19:F22"/>
  </mergeCells>
  <conditionalFormatting sqref="C24:H25 C33:H34 C42:H43">
    <cfRule type="expression" dxfId="21" priority="1">
      <formula>Answers=0</formula>
    </cfRule>
  </conditionalFormatting>
  <pageMargins left="0.25" right="0.25" top="0.75" bottom="0.75" header="0.3" footer="0.3"/>
  <pageSetup paperSize="9" scale="7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EC083-E796-40F9-B6F3-E4265D6168ED}">
  <sheetPr>
    <pageSetUpPr fitToPage="1"/>
  </sheetPr>
  <dimension ref="B1:M23"/>
  <sheetViews>
    <sheetView showGridLines="0" tabSelected="1" zoomScale="85" zoomScaleNormal="85" workbookViewId="0">
      <selection activeCell="C2" sqref="C2"/>
    </sheetView>
  </sheetViews>
  <sheetFormatPr defaultRowHeight="15" x14ac:dyDescent="0.25"/>
  <cols>
    <col min="1" max="1" width="4.7109375" customWidth="1"/>
    <col min="2" max="2" width="16.5703125" style="16" customWidth="1"/>
    <col min="3" max="3" width="16.85546875" style="16" customWidth="1"/>
    <col min="4" max="4" width="10.7109375" style="14" customWidth="1"/>
    <col min="5" max="5" width="11.85546875" style="14" customWidth="1"/>
    <col min="6" max="6" width="11.5703125" style="16" customWidth="1"/>
    <col min="7" max="13" width="10.7109375" style="16" customWidth="1"/>
    <col min="14" max="15" width="10.7109375" customWidth="1"/>
  </cols>
  <sheetData>
    <row r="1" spans="2:13" ht="15.75" x14ac:dyDescent="0.25">
      <c r="B1" s="75" t="s">
        <v>74</v>
      </c>
      <c r="C1" s="75"/>
    </row>
    <row r="2" spans="2:13" s="38" customFormat="1" x14ac:dyDescent="0.25">
      <c r="B2" s="18"/>
      <c r="C2" s="18"/>
      <c r="D2" s="17"/>
      <c r="E2" s="17"/>
      <c r="F2" s="18"/>
      <c r="G2" s="18"/>
      <c r="H2" s="18"/>
      <c r="I2" s="18"/>
      <c r="J2" s="18"/>
      <c r="K2" s="18"/>
      <c r="L2" s="18"/>
      <c r="M2" s="18"/>
    </row>
    <row r="3" spans="2:13" x14ac:dyDescent="0.25">
      <c r="B3" s="18" t="s">
        <v>61</v>
      </c>
      <c r="C3" s="74" t="s">
        <v>113</v>
      </c>
      <c r="E3" s="44"/>
      <c r="F3" s="44"/>
    </row>
    <row r="4" spans="2:13" x14ac:dyDescent="0.25">
      <c r="B4" s="18"/>
      <c r="C4" s="74" t="s">
        <v>114</v>
      </c>
      <c r="E4" s="44"/>
      <c r="F4" s="44"/>
    </row>
    <row r="5" spans="2:13" x14ac:dyDescent="0.25">
      <c r="B5" s="18"/>
      <c r="C5" s="47" t="s">
        <v>95</v>
      </c>
      <c r="E5" s="44"/>
      <c r="F5" s="44"/>
    </row>
    <row r="6" spans="2:13" s="16" customFormat="1" x14ac:dyDescent="0.25">
      <c r="B6" s="219"/>
      <c r="C6" s="47" t="s">
        <v>120</v>
      </c>
      <c r="D6" s="14"/>
      <c r="E6" s="14"/>
      <c r="F6" s="219"/>
    </row>
    <row r="7" spans="2:13" x14ac:dyDescent="0.25">
      <c r="B7" s="44"/>
      <c r="C7" s="47" t="s">
        <v>121</v>
      </c>
      <c r="F7" s="44"/>
    </row>
    <row r="8" spans="2:13" ht="17.25" x14ac:dyDescent="0.25">
      <c r="B8" s="44"/>
      <c r="C8" s="16" t="s">
        <v>115</v>
      </c>
      <c r="E8" s="44"/>
      <c r="F8" s="44"/>
    </row>
    <row r="9" spans="2:13" x14ac:dyDescent="0.25">
      <c r="B9" s="44"/>
      <c r="C9" s="16" t="s">
        <v>97</v>
      </c>
      <c r="F9" s="44"/>
    </row>
    <row r="10" spans="2:13" x14ac:dyDescent="0.25">
      <c r="B10" s="44"/>
      <c r="C10"/>
      <c r="E10" s="16"/>
      <c r="F10" s="44"/>
    </row>
    <row r="11" spans="2:13" x14ac:dyDescent="0.25">
      <c r="B11" s="38" t="s">
        <v>60</v>
      </c>
      <c r="C11" s="74" t="s">
        <v>98</v>
      </c>
      <c r="E11" s="44"/>
      <c r="F11" s="44"/>
    </row>
    <row r="12" spans="2:13" x14ac:dyDescent="0.25">
      <c r="B12" s="44"/>
      <c r="C12" s="44"/>
      <c r="D12" s="74"/>
      <c r="E12" s="44"/>
    </row>
    <row r="14" spans="2:13" ht="18.75" customHeight="1" thickBot="1" x14ac:dyDescent="0.3">
      <c r="B14" s="18" t="s">
        <v>75</v>
      </c>
      <c r="C14" s="17"/>
      <c r="D14" s="48"/>
      <c r="E14" s="16"/>
      <c r="F14" s="37"/>
      <c r="G14" s="37"/>
    </row>
    <row r="15" spans="2:13" ht="15" customHeight="1" x14ac:dyDescent="0.25">
      <c r="B15" s="264" t="s">
        <v>96</v>
      </c>
      <c r="C15" s="241" t="s">
        <v>82</v>
      </c>
      <c r="D15" s="241" t="s">
        <v>62</v>
      </c>
      <c r="E15" s="241" t="s">
        <v>59</v>
      </c>
      <c r="F15" s="241" t="s">
        <v>57</v>
      </c>
      <c r="G15" s="241" t="s">
        <v>58</v>
      </c>
      <c r="H15" s="261" t="s">
        <v>56</v>
      </c>
    </row>
    <row r="16" spans="2:13" ht="15.75" thickBot="1" x14ac:dyDescent="0.3">
      <c r="B16" s="265"/>
      <c r="C16" s="243"/>
      <c r="D16" s="243"/>
      <c r="E16" s="243"/>
      <c r="F16" s="243"/>
      <c r="G16" s="243"/>
      <c r="H16" s="257"/>
    </row>
    <row r="17" spans="2:9" x14ac:dyDescent="0.25">
      <c r="B17" s="262" t="s">
        <v>84</v>
      </c>
      <c r="C17" s="53" t="s">
        <v>39</v>
      </c>
      <c r="D17" s="207">
        <v>6</v>
      </c>
      <c r="E17" s="67">
        <f>D17/65*'Ex2'!$F$23</f>
        <v>126461.53846153847</v>
      </c>
      <c r="F17" s="67">
        <f>D17/65*'Ex2'!$F$32</f>
        <v>343.84615384615387</v>
      </c>
      <c r="G17" s="67">
        <f>D17/65*'Ex2'!$F$41</f>
        <v>415.38461538461542</v>
      </c>
      <c r="H17" s="220">
        <v>0</v>
      </c>
    </row>
    <row r="18" spans="2:9" x14ac:dyDescent="0.25">
      <c r="B18" s="255"/>
      <c r="C18" s="49" t="s">
        <v>33</v>
      </c>
      <c r="D18" s="71">
        <v>8</v>
      </c>
      <c r="E18" s="69">
        <f>D18/65*'Ex2'!$F$23</f>
        <v>168615.38461538462</v>
      </c>
      <c r="F18" s="69">
        <f>D18/65*'Ex2'!$F$32</f>
        <v>458.46153846153851</v>
      </c>
      <c r="G18" s="68">
        <f>D18/65*'Ex2'!$F$41</f>
        <v>553.84615384615392</v>
      </c>
      <c r="H18" s="221">
        <v>1</v>
      </c>
    </row>
    <row r="19" spans="2:9" x14ac:dyDescent="0.25">
      <c r="B19" s="255"/>
      <c r="C19" s="49" t="s">
        <v>34</v>
      </c>
      <c r="D19" s="71">
        <v>7</v>
      </c>
      <c r="E19" s="69">
        <f>D19/65*'Ex2'!$F$23</f>
        <v>147538.46153846156</v>
      </c>
      <c r="F19" s="69">
        <f>D19/65*'Ex2'!$F$32</f>
        <v>401.15384615384619</v>
      </c>
      <c r="G19" s="69">
        <f>D19/65*'Ex2'!$F$41</f>
        <v>484.61538461538464</v>
      </c>
      <c r="H19" s="221">
        <v>0</v>
      </c>
    </row>
    <row r="20" spans="2:9" x14ac:dyDescent="0.25">
      <c r="B20" s="248" t="s">
        <v>85</v>
      </c>
      <c r="C20" s="49" t="s">
        <v>39</v>
      </c>
      <c r="D20" s="73">
        <v>7</v>
      </c>
      <c r="E20" s="68">
        <f>D20/55*'Ex2'!$F$24</f>
        <v>283818.18181818177</v>
      </c>
      <c r="F20" s="68">
        <f>D20/55*'Ex2'!$F$33</f>
        <v>604.5454545454545</v>
      </c>
      <c r="G20" s="69">
        <f>D20/55*'Ex2'!$F$42</f>
        <v>356.36363636363632</v>
      </c>
      <c r="H20" s="221">
        <v>2</v>
      </c>
    </row>
    <row r="21" spans="2:9" x14ac:dyDescent="0.25">
      <c r="B21" s="255"/>
      <c r="C21" s="49" t="s">
        <v>33</v>
      </c>
      <c r="D21" s="73">
        <v>5</v>
      </c>
      <c r="E21" s="68">
        <f>D21/55*'Ex2'!$F$24</f>
        <v>202727.27272727274</v>
      </c>
      <c r="F21" s="69">
        <f>D21/55*'Ex2'!$F$33</f>
        <v>431.81818181818181</v>
      </c>
      <c r="G21" s="69">
        <f>D21/55*'Ex2'!$F$42</f>
        <v>254.54545454545456</v>
      </c>
      <c r="H21" s="221">
        <v>1</v>
      </c>
      <c r="I21" s="202"/>
    </row>
    <row r="22" spans="2:9" ht="15.75" thickBot="1" x14ac:dyDescent="0.3">
      <c r="B22" s="263"/>
      <c r="C22" s="181" t="s">
        <v>34</v>
      </c>
      <c r="D22" s="208">
        <v>9</v>
      </c>
      <c r="E22" s="203">
        <f>D22/55*'Ex2'!$F$24</f>
        <v>364909.09090909088</v>
      </c>
      <c r="F22" s="203">
        <f>D22/55*'Ex2'!$F$33</f>
        <v>777.27272727272725</v>
      </c>
      <c r="G22" s="204">
        <f>D22/55*'Ex2'!$F$42</f>
        <v>458.18181818181819</v>
      </c>
      <c r="H22" s="222">
        <v>2</v>
      </c>
    </row>
    <row r="23" spans="2:9" ht="15.75" thickBot="1" x14ac:dyDescent="0.3">
      <c r="B23" s="223" t="s">
        <v>99</v>
      </c>
      <c r="C23" s="209"/>
      <c r="D23" s="210"/>
      <c r="E23" s="211">
        <v>180000</v>
      </c>
      <c r="F23" s="212">
        <v>600</v>
      </c>
      <c r="G23" s="212">
        <v>500</v>
      </c>
      <c r="H23" s="224"/>
    </row>
  </sheetData>
  <mergeCells count="9">
    <mergeCell ref="G15:G16"/>
    <mergeCell ref="H15:H16"/>
    <mergeCell ref="B17:B19"/>
    <mergeCell ref="B20:B22"/>
    <mergeCell ref="B15:B16"/>
    <mergeCell ref="C15:C16"/>
    <mergeCell ref="D15:D16"/>
    <mergeCell ref="E15:E16"/>
    <mergeCell ref="F15:F16"/>
  </mergeCells>
  <conditionalFormatting sqref="E17:G22">
    <cfRule type="expression" dxfId="20" priority="54">
      <formula>"answers=0"</formula>
    </cfRule>
  </conditionalFormatting>
  <conditionalFormatting sqref="E17:G19">
    <cfRule type="expression" dxfId="19" priority="20">
      <formula>Answers=0</formula>
    </cfRule>
  </conditionalFormatting>
  <conditionalFormatting sqref="E15">
    <cfRule type="expression" dxfId="18" priority="3">
      <formula>"answers=0"</formula>
    </cfRule>
  </conditionalFormatting>
  <conditionalFormatting sqref="D14">
    <cfRule type="expression" dxfId="17" priority="18">
      <formula>"answers=0"</formula>
    </cfRule>
  </conditionalFormatting>
  <conditionalFormatting sqref="C19">
    <cfRule type="expression" dxfId="16" priority="17">
      <formula>"answers=0"</formula>
    </cfRule>
  </conditionalFormatting>
  <conditionalFormatting sqref="C17:C18">
    <cfRule type="expression" dxfId="15" priority="16">
      <formula>"answers=0"</formula>
    </cfRule>
  </conditionalFormatting>
  <conditionalFormatting sqref="D19">
    <cfRule type="expression" dxfId="14" priority="14">
      <formula>"answers=0"</formula>
    </cfRule>
  </conditionalFormatting>
  <conditionalFormatting sqref="D17:D18">
    <cfRule type="expression" dxfId="13" priority="15">
      <formula>"answers=0"</formula>
    </cfRule>
  </conditionalFormatting>
  <conditionalFormatting sqref="E17:E19">
    <cfRule type="expression" dxfId="12" priority="13">
      <formula>"answers=0"</formula>
    </cfRule>
  </conditionalFormatting>
  <conditionalFormatting sqref="F17:F19">
    <cfRule type="expression" dxfId="11" priority="12">
      <formula>"answers=0"</formula>
    </cfRule>
  </conditionalFormatting>
  <conditionalFormatting sqref="G17:G19">
    <cfRule type="expression" dxfId="10" priority="11">
      <formula>"answers=0"</formula>
    </cfRule>
  </conditionalFormatting>
  <conditionalFormatting sqref="C22">
    <cfRule type="expression" dxfId="9" priority="10">
      <formula>"answers=0"</formula>
    </cfRule>
  </conditionalFormatting>
  <conditionalFormatting sqref="C20:C21">
    <cfRule type="expression" dxfId="8" priority="9">
      <formula>"answers=0"</formula>
    </cfRule>
  </conditionalFormatting>
  <conditionalFormatting sqref="G20:G22">
    <cfRule type="expression" dxfId="7" priority="7">
      <formula>"answers=0"</formula>
    </cfRule>
  </conditionalFormatting>
  <conditionalFormatting sqref="F20:F22">
    <cfRule type="expression" dxfId="6" priority="8">
      <formula>"answers=0"</formula>
    </cfRule>
  </conditionalFormatting>
  <conditionalFormatting sqref="E20:E22">
    <cfRule type="expression" dxfId="5" priority="6">
      <formula>"answers=0"</formula>
    </cfRule>
  </conditionalFormatting>
  <conditionalFormatting sqref="D20:D21">
    <cfRule type="expression" dxfId="4" priority="5">
      <formula>"answers=0"</formula>
    </cfRule>
  </conditionalFormatting>
  <conditionalFormatting sqref="D22">
    <cfRule type="expression" dxfId="3" priority="4">
      <formula>"answers=0"</formula>
    </cfRule>
  </conditionalFormatting>
  <conditionalFormatting sqref="E17:H19">
    <cfRule type="expression" dxfId="2" priority="2">
      <formula>Answers=0</formula>
    </cfRule>
  </conditionalFormatting>
  <conditionalFormatting sqref="D17:D19">
    <cfRule type="expression" dxfId="1" priority="1">
      <formula>Answers=0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E136D-355D-47A3-BA0E-FB70C29DF788}">
  <sheetPr>
    <pageSetUpPr fitToPage="1"/>
  </sheetPr>
  <dimension ref="A1:I28"/>
  <sheetViews>
    <sheetView showGridLines="0" tabSelected="1" zoomScale="85" zoomScaleNormal="85" workbookViewId="0">
      <selection activeCell="C2" sqref="C2"/>
    </sheetView>
  </sheetViews>
  <sheetFormatPr defaultRowHeight="15" x14ac:dyDescent="0.25"/>
  <cols>
    <col min="1" max="1" width="6" customWidth="1"/>
    <col min="2" max="2" width="23.140625" style="16" customWidth="1"/>
    <col min="3" max="3" width="18.42578125" style="14" customWidth="1"/>
    <col min="4" max="4" width="16" style="14" customWidth="1"/>
    <col min="5" max="5" width="15" style="16" customWidth="1"/>
    <col min="6" max="6" width="18.7109375" style="16" customWidth="1"/>
    <col min="7" max="7" width="16.7109375" style="16" customWidth="1"/>
    <col min="8" max="8" width="18.42578125" style="16" customWidth="1"/>
    <col min="9" max="9" width="15.28515625" style="16" customWidth="1"/>
  </cols>
  <sheetData>
    <row r="1" spans="1:9" ht="18" customHeight="1" x14ac:dyDescent="0.25">
      <c r="B1" s="267" t="s">
        <v>66</v>
      </c>
      <c r="C1" s="268"/>
      <c r="D1" s="268"/>
      <c r="E1" s="268"/>
      <c r="F1" s="268"/>
      <c r="G1" s="268"/>
      <c r="H1" s="268"/>
      <c r="I1" s="268"/>
    </row>
    <row r="2" spans="1:9" x14ac:dyDescent="0.25">
      <c r="B2" s="44"/>
      <c r="D2" s="44"/>
      <c r="E2" s="44"/>
      <c r="F2" s="44"/>
      <c r="G2" s="44"/>
      <c r="H2" s="44"/>
      <c r="I2" s="44"/>
    </row>
    <row r="3" spans="1:9" x14ac:dyDescent="0.25">
      <c r="B3" s="18" t="s">
        <v>61</v>
      </c>
      <c r="C3" s="74" t="s">
        <v>116</v>
      </c>
      <c r="D3"/>
      <c r="E3"/>
      <c r="F3"/>
      <c r="G3"/>
      <c r="H3"/>
      <c r="I3"/>
    </row>
    <row r="4" spans="1:9" x14ac:dyDescent="0.25">
      <c r="B4" s="18"/>
      <c r="C4" s="16" t="s">
        <v>80</v>
      </c>
      <c r="D4" s="44"/>
      <c r="E4" s="44"/>
      <c r="F4" s="44"/>
      <c r="G4" s="44"/>
      <c r="H4" s="44"/>
      <c r="I4" s="44"/>
    </row>
    <row r="5" spans="1:9" x14ac:dyDescent="0.25">
      <c r="B5"/>
      <c r="C5" t="s">
        <v>100</v>
      </c>
      <c r="D5" s="15"/>
      <c r="E5" s="14"/>
      <c r="F5" s="14"/>
      <c r="G5" s="14"/>
      <c r="H5" s="14"/>
      <c r="I5" s="14"/>
    </row>
    <row r="6" spans="1:9" x14ac:dyDescent="0.25">
      <c r="B6"/>
      <c r="C6"/>
      <c r="D6" s="15"/>
      <c r="E6" s="14"/>
      <c r="F6" s="14"/>
      <c r="G6" s="14"/>
      <c r="H6" s="14"/>
      <c r="I6" s="14"/>
    </row>
    <row r="7" spans="1:9" x14ac:dyDescent="0.25">
      <c r="B7" s="50" t="s">
        <v>65</v>
      </c>
      <c r="C7" s="213" t="s">
        <v>105</v>
      </c>
      <c r="D7" s="15"/>
      <c r="E7" s="14"/>
      <c r="F7" s="14"/>
      <c r="G7" s="14"/>
      <c r="H7" s="14"/>
      <c r="I7" s="14"/>
    </row>
    <row r="8" spans="1:9" x14ac:dyDescent="0.25">
      <c r="B8"/>
      <c r="C8" s="213" t="s">
        <v>67</v>
      </c>
      <c r="D8" s="15"/>
      <c r="E8" s="14"/>
      <c r="F8" s="14"/>
      <c r="G8" s="14"/>
      <c r="H8" s="14"/>
      <c r="I8" s="14"/>
    </row>
    <row r="9" spans="1:9" x14ac:dyDescent="0.25">
      <c r="B9" s="44"/>
      <c r="C9" s="44" t="s">
        <v>35</v>
      </c>
      <c r="D9" s="15"/>
      <c r="E9" s="14"/>
      <c r="F9" s="14"/>
      <c r="G9" s="14"/>
      <c r="H9" s="14"/>
      <c r="I9" s="14"/>
    </row>
    <row r="11" spans="1:9" s="16" customFormat="1" ht="15.75" thickBot="1" x14ac:dyDescent="0.3">
      <c r="A11"/>
      <c r="B11" s="18" t="s">
        <v>104</v>
      </c>
      <c r="C11" s="14"/>
      <c r="D11" s="14"/>
    </row>
    <row r="12" spans="1:9" s="16" customFormat="1" x14ac:dyDescent="0.25">
      <c r="A12"/>
      <c r="B12" s="250" t="s">
        <v>82</v>
      </c>
      <c r="C12" s="241" t="s">
        <v>101</v>
      </c>
      <c r="D12" s="241" t="s">
        <v>102</v>
      </c>
      <c r="E12" s="244" t="s">
        <v>77</v>
      </c>
    </row>
    <row r="13" spans="1:9" s="16" customFormat="1" ht="15" customHeight="1" x14ac:dyDescent="0.25">
      <c r="A13"/>
      <c r="B13" s="269"/>
      <c r="C13" s="242"/>
      <c r="D13" s="242"/>
      <c r="E13" s="245"/>
    </row>
    <row r="14" spans="1:9" s="16" customFormat="1" ht="16.5" customHeight="1" thickBot="1" x14ac:dyDescent="0.3">
      <c r="A14"/>
      <c r="B14" s="270"/>
      <c r="C14" s="243"/>
      <c r="D14" s="243"/>
      <c r="E14" s="246"/>
      <c r="F14" s="29"/>
    </row>
    <row r="15" spans="1:9" s="16" customFormat="1" x14ac:dyDescent="0.25">
      <c r="A15"/>
      <c r="B15" s="45" t="s">
        <v>32</v>
      </c>
      <c r="C15" s="22">
        <v>40</v>
      </c>
      <c r="D15" s="22">
        <v>50</v>
      </c>
      <c r="E15" s="33">
        <v>30</v>
      </c>
    </row>
    <row r="16" spans="1:9" s="16" customFormat="1" x14ac:dyDescent="0.25">
      <c r="A16"/>
      <c r="B16" s="42" t="s">
        <v>33</v>
      </c>
      <c r="C16" s="19">
        <v>20</v>
      </c>
      <c r="D16" s="19">
        <v>12</v>
      </c>
      <c r="E16" s="32">
        <v>55</v>
      </c>
    </row>
    <row r="17" spans="1:8" s="16" customFormat="1" ht="15.75" thickBot="1" x14ac:dyDescent="0.3">
      <c r="A17"/>
      <c r="B17" s="43" t="s">
        <v>34</v>
      </c>
      <c r="C17" s="20">
        <v>10</v>
      </c>
      <c r="D17" s="20">
        <v>30</v>
      </c>
      <c r="E17" s="35">
        <v>35</v>
      </c>
      <c r="F17" s="16" t="s">
        <v>55</v>
      </c>
    </row>
    <row r="18" spans="1:8" s="16" customFormat="1" x14ac:dyDescent="0.25">
      <c r="A18"/>
      <c r="C18" s="14"/>
      <c r="D18" s="14"/>
    </row>
    <row r="19" spans="1:8" s="16" customFormat="1" x14ac:dyDescent="0.25">
      <c r="A19"/>
      <c r="C19" s="14"/>
      <c r="D19" s="14"/>
    </row>
    <row r="20" spans="1:8" s="16" customFormat="1" ht="15.75" customHeight="1" thickBot="1" x14ac:dyDescent="0.3">
      <c r="A20"/>
      <c r="B20" s="18" t="s">
        <v>78</v>
      </c>
      <c r="C20" s="14"/>
      <c r="D20" s="14"/>
    </row>
    <row r="21" spans="1:8" s="16" customFormat="1" ht="43.5" customHeight="1" thickBot="1" x14ac:dyDescent="0.3">
      <c r="A21"/>
      <c r="B21" s="223" t="s">
        <v>96</v>
      </c>
      <c r="C21" s="218" t="s">
        <v>82</v>
      </c>
      <c r="D21" s="218" t="s">
        <v>56</v>
      </c>
      <c r="E21" s="226" t="s">
        <v>76</v>
      </c>
      <c r="F21" s="226" t="s">
        <v>103</v>
      </c>
      <c r="G21" s="226" t="s">
        <v>53</v>
      </c>
      <c r="H21" s="227" t="s">
        <v>54</v>
      </c>
    </row>
    <row r="22" spans="1:8" s="16" customFormat="1" x14ac:dyDescent="0.25">
      <c r="A22"/>
      <c r="B22" s="266" t="s">
        <v>28</v>
      </c>
      <c r="C22" s="225" t="s">
        <v>32</v>
      </c>
      <c r="D22" s="60">
        <f>'Ex3'!H17</f>
        <v>0</v>
      </c>
      <c r="E22" s="60">
        <v>6</v>
      </c>
      <c r="F22" s="60">
        <f>C15*E$22</f>
        <v>240</v>
      </c>
      <c r="G22" s="60">
        <f>D15*E$22</f>
        <v>300</v>
      </c>
      <c r="H22" s="62">
        <f>E15*E$22</f>
        <v>180</v>
      </c>
    </row>
    <row r="23" spans="1:8" s="16" customFormat="1" x14ac:dyDescent="0.25">
      <c r="A23"/>
      <c r="B23" s="255"/>
      <c r="C23" s="52" t="s">
        <v>33</v>
      </c>
      <c r="D23" s="63">
        <f>'Ex3'!H18</f>
        <v>1</v>
      </c>
      <c r="E23" s="63">
        <v>5</v>
      </c>
      <c r="F23" s="63">
        <f>C16*E$23</f>
        <v>100</v>
      </c>
      <c r="G23" s="63">
        <f>D16*E$23</f>
        <v>60</v>
      </c>
      <c r="H23" s="214">
        <f>E16*E$23</f>
        <v>275</v>
      </c>
    </row>
    <row r="24" spans="1:8" s="16" customFormat="1" x14ac:dyDescent="0.25">
      <c r="A24"/>
      <c r="B24" s="255"/>
      <c r="C24" s="52" t="s">
        <v>34</v>
      </c>
      <c r="D24" s="63">
        <f>'Ex3'!H19</f>
        <v>0</v>
      </c>
      <c r="E24" s="63">
        <v>2</v>
      </c>
      <c r="F24" s="63">
        <f>C17*E$24</f>
        <v>20</v>
      </c>
      <c r="G24" s="63">
        <f>D17*E24</f>
        <v>60</v>
      </c>
      <c r="H24" s="64">
        <f>E17*E24</f>
        <v>70</v>
      </c>
    </row>
    <row r="25" spans="1:8" s="16" customFormat="1" x14ac:dyDescent="0.25">
      <c r="A25"/>
      <c r="B25" s="255" t="s">
        <v>29</v>
      </c>
      <c r="C25" s="52" t="s">
        <v>32</v>
      </c>
      <c r="D25" s="63">
        <f>'Ex3'!H20</f>
        <v>2</v>
      </c>
      <c r="E25" s="63">
        <v>3</v>
      </c>
      <c r="F25" s="217">
        <f>E$25*C15</f>
        <v>120</v>
      </c>
      <c r="G25" s="63">
        <f>E$25*D15</f>
        <v>150</v>
      </c>
      <c r="H25" s="64">
        <f>E$25*E15</f>
        <v>90</v>
      </c>
    </row>
    <row r="26" spans="1:8" s="16" customFormat="1" x14ac:dyDescent="0.25">
      <c r="A26"/>
      <c r="B26" s="255"/>
      <c r="C26" s="52" t="s">
        <v>33</v>
      </c>
      <c r="D26" s="63">
        <f>'Ex3'!H21</f>
        <v>1</v>
      </c>
      <c r="E26" s="63">
        <v>3</v>
      </c>
      <c r="F26" s="63">
        <f>E$26*C16</f>
        <v>60</v>
      </c>
      <c r="G26" s="63">
        <f>E$26*D16</f>
        <v>36</v>
      </c>
      <c r="H26" s="64">
        <f>E$26*E16</f>
        <v>165</v>
      </c>
    </row>
    <row r="27" spans="1:8" s="16" customFormat="1" ht="15.75" thickBot="1" x14ac:dyDescent="0.3">
      <c r="A27"/>
      <c r="B27" s="251"/>
      <c r="C27" s="36" t="s">
        <v>34</v>
      </c>
      <c r="D27" s="65">
        <f>'Ex3'!H22</f>
        <v>2</v>
      </c>
      <c r="E27" s="65">
        <v>7</v>
      </c>
      <c r="F27" s="65">
        <f>E$27*C17</f>
        <v>70</v>
      </c>
      <c r="G27" s="216">
        <f>D17*E27</f>
        <v>210</v>
      </c>
      <c r="H27" s="215">
        <f>E17*E27</f>
        <v>245</v>
      </c>
    </row>
    <row r="28" spans="1:8" s="16" customFormat="1" x14ac:dyDescent="0.25">
      <c r="A28"/>
      <c r="C28" s="14"/>
      <c r="D28" s="14"/>
    </row>
  </sheetData>
  <mergeCells count="7">
    <mergeCell ref="B22:B24"/>
    <mergeCell ref="B25:B27"/>
    <mergeCell ref="B1:I1"/>
    <mergeCell ref="B12:B14"/>
    <mergeCell ref="C12:C14"/>
    <mergeCell ref="D12:D14"/>
    <mergeCell ref="E12:E14"/>
  </mergeCells>
  <conditionalFormatting sqref="D22:H24">
    <cfRule type="expression" dxfId="0" priority="1">
      <formula>Answers=0</formula>
    </cfRule>
  </conditionalFormatting>
  <pageMargins left="0.25" right="0.25" top="0.75" bottom="0.75" header="0.3" footer="0.3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Instructions</vt:lpstr>
      <vt:lpstr>Maps</vt:lpstr>
      <vt:lpstr>Ex1</vt:lpstr>
      <vt:lpstr>Ex2</vt:lpstr>
      <vt:lpstr>Ex3</vt:lpstr>
      <vt:lpstr>Ex4</vt:lpstr>
      <vt:lpstr>Answers</vt:lpstr>
      <vt:lpstr>'Ex1'!Print_Area</vt:lpstr>
      <vt:lpstr>'Ex2'!Print_Area</vt:lpstr>
      <vt:lpstr>'Ex3'!Print_Area</vt:lpstr>
      <vt:lpstr>'Ex4'!Print_Area</vt:lpstr>
      <vt:lpstr>Maps!Print_Area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2019-05-01T05:30:28Z</dcterms:modified>
  <cp:category/>
  <cp:contentStatus/>
</cp:coreProperties>
</file>